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50" windowHeight="12465" tabRatio="980" activeTab="1"/>
  </bookViews>
  <sheets>
    <sheet name="一般公共预算收入表" sheetId="1" r:id="rId1"/>
    <sheet name="一般公共预算支出表" sheetId="2" r:id="rId2"/>
    <sheet name="一般公共预算收支平衡表" sheetId="3" r:id="rId3"/>
    <sheet name="一般公共预算支出部门经济分类表" sheetId="4" r:id="rId4"/>
    <sheet name="一般公共预算支出政府经济分类表" sheetId="5" r:id="rId5"/>
    <sheet name="政府性基金收支总表" sheetId="6" r:id="rId6"/>
    <sheet name="政府性基金预算收支明细表" sheetId="7" r:id="rId7"/>
    <sheet name="政府性基金预算转移支付表" sheetId="8" r:id="rId8"/>
    <sheet name="政府基金预算专项债限额及余额情况表" sheetId="9" r:id="rId9"/>
    <sheet name="国有资本经营预算收支情况表" sheetId="10" r:id="rId10"/>
    <sheet name="社会保险基金预算收入" sheetId="11" r:id="rId11"/>
    <sheet name="社会保险基金预算支出" sheetId="12" r:id="rId12"/>
    <sheet name="三公经费预算表" sheetId="13" r:id="rId13"/>
    <sheet name="三公经费明细表" sheetId="14" r:id="rId14"/>
    <sheet name="政府一般债务限额及余额情况表" sheetId="15" r:id="rId15"/>
    <sheet name="Sheet4" sheetId="16" r:id="rId16"/>
    <sheet name="Sheet3" sheetId="17" r:id="rId17"/>
    <sheet name="Sheet1" sheetId="18" r:id="rId18"/>
  </sheets>
  <externalReferences>
    <externalReference r:id="rId21"/>
  </externalReferences>
  <definedNames>
    <definedName name="_xlnm._FilterDatabase" localSheetId="1" hidden="1">'一般公共预算支出表'!$A$4:$C$1265</definedName>
    <definedName name="_xlnm._FilterDatabase" localSheetId="6" hidden="1">'政府性基金预算收支明细表'!$A$5:$D$266</definedName>
    <definedName name="_xlnm.Print_Area" localSheetId="0">'一般公共预算收入表'!$A$1:$B$33</definedName>
    <definedName name="_xlnm.Print_Area" localSheetId="2">'一般公共预算收支平衡表'!$A$1:$F$90</definedName>
    <definedName name="_xlnm.Print_Area" localSheetId="1">'一般公共预算支出表'!$A$1:$C$1268</definedName>
    <definedName name="_xlnm.Print_Area" localSheetId="6">'政府性基金预算收支明细表'!$A$2:$D$270</definedName>
    <definedName name="_xlnm.Print_Titles" localSheetId="0">'一般公共预算收入表'!$1:$4</definedName>
    <definedName name="_xlnm.Print_Titles" localSheetId="2">'一般公共预算收支平衡表'!$1:$5</definedName>
    <definedName name="_xlnm.Print_Titles" localSheetId="6">'政府性基金预算收支明细表'!$1:$5</definedName>
    <definedName name="地区名称">#REF!</definedName>
  </definedNames>
  <calcPr fullCalcOnLoad="1"/>
</workbook>
</file>

<file path=xl/sharedStrings.xml><?xml version="1.0" encoding="utf-8"?>
<sst xmlns="http://schemas.openxmlformats.org/spreadsheetml/2006/main" count="2221" uniqueCount="1762">
  <si>
    <t xml:space="preserve">    国有土地使用权出让收入及对应专项债务收入安排的支出</t>
  </si>
  <si>
    <t xml:space="preserve">    国有土地收益基金及对应专项债务收入安排的支出</t>
  </si>
  <si>
    <t xml:space="preserve">    农业土地开发资金及对应专项债务收入安排的支出</t>
  </si>
  <si>
    <t xml:space="preserve">    城市基础设施配套费及对应专项债务收入安排的支出</t>
  </si>
  <si>
    <t xml:space="preserve">    污水处理费收入及对应专项债务收入安排的支出</t>
  </si>
  <si>
    <t xml:space="preserve">    新菜地开发建设基金及对应专项债务收入安排的支出</t>
  </si>
  <si>
    <t xml:space="preserve">    大中型水库库区基金及对应专项债务收入安排的支出</t>
  </si>
  <si>
    <t xml:space="preserve">    国家重大水利工程建设基金及对应专项债务收入安排的支出</t>
  </si>
  <si>
    <t xml:space="preserve">    海南省高等级公路车辆通行附加费及对应专项债务收入安排的支出</t>
  </si>
  <si>
    <t xml:space="preserve">    车辆通行费及对应专项债务收入安排的支出</t>
  </si>
  <si>
    <t xml:space="preserve">    港口建设费及对应债务收入安排的支出</t>
  </si>
  <si>
    <t>七、资源勘探信息等支出</t>
  </si>
  <si>
    <t xml:space="preserve">    散装水泥专项资金及对应专项债务收入安排的支出</t>
  </si>
  <si>
    <t xml:space="preserve">    新型墙体材料专项基金及对应专项债务收入安排的支出</t>
  </si>
  <si>
    <t>八、商业服务业等支出</t>
  </si>
  <si>
    <t xml:space="preserve">    旅游发展基金支出</t>
  </si>
  <si>
    <t>九、其他支出</t>
  </si>
  <si>
    <t xml:space="preserve">    彩票公益金及对应专项债务收入安排的支出</t>
  </si>
  <si>
    <t>十、债务付息支出</t>
  </si>
  <si>
    <t>十一、债务发行费用支出</t>
  </si>
  <si>
    <t>支付总计</t>
  </si>
  <si>
    <t>政府性基金预算转移支付表</t>
  </si>
  <si>
    <t>一、政府基金预算专项债务余额数</t>
  </si>
  <si>
    <t>二、政府基金预算专项债务限额数</t>
  </si>
  <si>
    <t>政府基金预算专项债务限额和余额情况表</t>
  </si>
  <si>
    <t>政府性基金预算收支明细表</t>
  </si>
  <si>
    <t xml:space="preserve"> </t>
  </si>
  <si>
    <t>表一</t>
  </si>
  <si>
    <t>2021年一般公共预算收入表</t>
  </si>
  <si>
    <t>单位：万元</t>
  </si>
  <si>
    <t>项目</t>
  </si>
  <si>
    <t>上年决算（执行)数</t>
  </si>
  <si>
    <t>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</si>
  <si>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</si>
  <si>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</si>
  <si>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</si>
  <si>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</si>
  <si>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</si>
  <si>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</si>
  <si>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</si>
  <si>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</si>
  <si>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</si>
  <si>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</si>
  <si>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</si>
  <si>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</si>
  <si>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</si>
  <si>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</si>
  <si>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</si>
  <si>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</si>
  <si>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</si>
  <si>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</si>
  <si>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</si>
  <si>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</si>
  <si>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</si>
  <si>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</si>
  <si>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</si>
  <si>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</si>
  <si>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</si>
  <si>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</si>
  <si>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</si>
  <si>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</si>
  <si>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2021年一般公共预算支出表</t>
  </si>
  <si>
    <t>备注</t>
  </si>
  <si>
    <t>一、一般公共服务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</si>
  <si>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</si>
  <si>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</si>
  <si>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</si>
  <si>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</si>
  <si>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</si>
  <si>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</si>
  <si>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</si>
  <si>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</si>
  <si>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</si>
  <si>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</si>
  <si>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</si>
  <si>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</si>
  <si>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</si>
  <si>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</si>
  <si>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</si>
  <si>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</si>
  <si>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</si>
  <si>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</si>
  <si>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</si>
  <si>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</si>
  <si>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</si>
  <si>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</si>
  <si>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</si>
  <si>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</si>
  <si>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</si>
  <si>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</si>
  <si>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</si>
  <si>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</si>
  <si>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</si>
  <si>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</si>
  <si>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</si>
  <si>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</si>
  <si>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</si>
  <si>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</si>
  <si>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</si>
  <si>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</si>
  <si>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</si>
  <si>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</si>
  <si>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</si>
  <si>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</si>
  <si>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</si>
  <si>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</si>
  <si>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</si>
  <si>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</si>
  <si>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</si>
  <si>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</si>
  <si>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</si>
  <si>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</si>
  <si>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</si>
  <si>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</si>
  <si>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</si>
  <si>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</si>
  <si>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</si>
  <si>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</si>
  <si>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</si>
  <si>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</si>
  <si>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</si>
  <si>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</si>
  <si>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</si>
  <si>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</si>
  <si>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</si>
  <si>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</si>
  <si>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</si>
  <si>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</si>
  <si>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</si>
  <si>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</si>
  <si>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</si>
  <si>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</si>
  <si>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</si>
  <si>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</si>
  <si>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</si>
  <si>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</si>
  <si>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</si>
  <si>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</si>
  <si>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</si>
  <si>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</si>
  <si>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</si>
  <si>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</si>
  <si>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</si>
  <si>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</si>
  <si>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</si>
  <si>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</si>
  <si>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</si>
  <si>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</si>
  <si>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</si>
  <si>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</si>
  <si>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</si>
  <si>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</si>
  <si>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</si>
  <si>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</si>
  <si>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</si>
  <si>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</si>
  <si>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</si>
  <si>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</si>
  <si>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</si>
  <si>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</si>
  <si>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</si>
  <si>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</si>
  <si>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</si>
  <si>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</si>
  <si>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</si>
  <si>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</si>
  <si>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</si>
  <si>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</si>
  <si>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</si>
  <si>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</si>
  <si>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</si>
  <si>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</si>
  <si>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</si>
  <si>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</si>
  <si>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</si>
  <si>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</si>
  <si>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</si>
  <si>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</si>
  <si>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</si>
  <si>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</si>
  <si>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</si>
  <si>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</si>
  <si>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</si>
  <si>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</si>
  <si>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</si>
  <si>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</si>
  <si>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</si>
  <si>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</si>
  <si>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</si>
  <si>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</si>
  <si>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</si>
  <si>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</si>
  <si>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二、外交支出</t>
  </si>
  <si>
    <t xml:space="preserve">    对外合作与交流</t>
  </si>
  <si>
    <t xml:space="preserve">    对外宣传</t>
  </si>
  <si>
    <t xml:space="preserve">    其他外交支出</t>
  </si>
  <si>
    <t>三、国防支出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</si>
  <si>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</si>
  <si>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</si>
  <si>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</si>
  <si>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</si>
  <si>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</si>
  <si>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</si>
  <si>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</si>
  <si>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</si>
  <si>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</si>
  <si>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</si>
  <si>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</si>
  <si>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</si>
  <si>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</si>
  <si>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</si>
  <si>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</si>
  <si>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</si>
  <si>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</si>
  <si>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</si>
  <si>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</si>
  <si>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</si>
  <si>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</si>
  <si>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</si>
  <si>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</si>
  <si>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</si>
  <si>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</si>
  <si>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</si>
  <si>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</si>
  <si>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</si>
  <si>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</si>
  <si>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</si>
  <si>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</si>
  <si>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</si>
  <si>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</si>
  <si>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</si>
  <si>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</si>
  <si>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</si>
  <si>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</si>
  <si>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</si>
  <si>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</si>
  <si>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</si>
  <si>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</si>
  <si>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</si>
  <si>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</si>
  <si>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</si>
  <si>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</si>
  <si>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</si>
  <si>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</si>
  <si>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</si>
  <si>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</si>
  <si>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</si>
  <si>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</si>
  <si>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</si>
  <si>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</si>
  <si>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</si>
  <si>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</si>
  <si>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</si>
  <si>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</si>
  <si>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</si>
  <si>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</si>
  <si>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</si>
  <si>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</si>
  <si>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</si>
  <si>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五、教育支出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</si>
  <si>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</si>
  <si>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</si>
  <si>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</si>
  <si>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</si>
  <si>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</si>
  <si>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</si>
  <si>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</si>
  <si>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</si>
  <si>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</si>
  <si>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</si>
  <si>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</si>
  <si>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</si>
  <si>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</si>
  <si>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</si>
  <si>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</si>
  <si>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</si>
  <si>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</si>
  <si>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</si>
  <si>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</si>
  <si>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</si>
  <si>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</si>
  <si>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</si>
  <si>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</si>
  <si>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</si>
  <si>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</si>
  <si>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</si>
  <si>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</si>
  <si>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</si>
  <si>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</si>
  <si>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</si>
  <si>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</si>
  <si>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</si>
  <si>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</si>
  <si>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</si>
  <si>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</si>
  <si>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</si>
  <si>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</si>
  <si>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</si>
  <si>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</si>
  <si>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</si>
  <si>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</si>
  <si>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</si>
  <si>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</si>
  <si>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</si>
  <si>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</si>
  <si>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</si>
  <si>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</si>
  <si>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六、科学技术支出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</si>
  <si>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</si>
  <si>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</si>
  <si>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</si>
  <si>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</si>
  <si>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</si>
  <si>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</si>
  <si>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</si>
  <si>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</si>
  <si>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</si>
  <si>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</si>
  <si>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</si>
  <si>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</si>
  <si>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</si>
  <si>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</si>
  <si>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</si>
  <si>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</si>
  <si>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</si>
  <si>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</si>
  <si>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</si>
  <si>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</si>
  <si>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</si>
  <si>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</si>
  <si>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</si>
  <si>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</si>
  <si>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</si>
  <si>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</si>
  <si>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</si>
  <si>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</si>
  <si>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</si>
  <si>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</si>
  <si>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</si>
  <si>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</si>
  <si>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</si>
  <si>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</si>
  <si>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</si>
  <si>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</si>
  <si>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</si>
  <si>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</si>
  <si>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</si>
  <si>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</si>
  <si>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</si>
  <si>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</si>
  <si>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</si>
  <si>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</si>
  <si>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</si>
  <si>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</si>
  <si>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</si>
  <si>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</si>
  <si>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七、文化旅游体育与传媒支出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</si>
  <si>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</si>
  <si>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</si>
  <si>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</si>
  <si>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</si>
  <si>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</si>
  <si>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</si>
  <si>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</si>
  <si>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</si>
  <si>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</si>
  <si>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</si>
  <si>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</si>
  <si>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</si>
  <si>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</si>
  <si>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</si>
  <si>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</si>
  <si>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</si>
  <si>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</si>
  <si>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</si>
  <si>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</si>
  <si>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</si>
  <si>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</si>
  <si>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</si>
  <si>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</si>
  <si>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</si>
  <si>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</si>
  <si>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</si>
  <si>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</si>
  <si>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</si>
  <si>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</si>
  <si>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</si>
  <si>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</si>
  <si>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</si>
  <si>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</si>
  <si>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</si>
  <si>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</si>
  <si>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</si>
  <si>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</si>
  <si>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</si>
  <si>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</si>
  <si>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</si>
  <si>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</si>
  <si>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八、社会保障和就业支出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</si>
  <si>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</si>
  <si>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</si>
  <si>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</si>
  <si>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</si>
  <si>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</si>
  <si>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</si>
  <si>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</si>
  <si>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</si>
  <si>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</si>
  <si>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</si>
  <si>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</si>
  <si>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</si>
  <si>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</si>
  <si>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</si>
  <si>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</si>
  <si>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</si>
  <si>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</si>
  <si>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</si>
  <si>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</si>
  <si>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</si>
  <si>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</si>
  <si>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</si>
  <si>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</si>
  <si>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</si>
  <si>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</si>
  <si>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</si>
  <si>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</si>
  <si>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</si>
  <si>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</si>
  <si>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</si>
  <si>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</si>
  <si>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</si>
  <si>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</si>
  <si>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</si>
  <si>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</si>
  <si>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</si>
  <si>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</si>
  <si>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</si>
  <si>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</si>
  <si>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</si>
  <si>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</si>
  <si>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</si>
  <si>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</si>
  <si>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</si>
  <si>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</si>
  <si>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</si>
  <si>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</si>
  <si>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</si>
  <si>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</si>
  <si>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</si>
  <si>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</si>
  <si>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</si>
  <si>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</si>
  <si>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</si>
  <si>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</si>
  <si>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</si>
  <si>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</si>
  <si>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</si>
  <si>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</si>
  <si>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</si>
  <si>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</si>
  <si>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</si>
  <si>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</si>
  <si>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</si>
  <si>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</si>
  <si>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</si>
  <si>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</si>
  <si>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</si>
  <si>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</si>
  <si>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</si>
  <si>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</si>
  <si>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</si>
  <si>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</si>
  <si>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</si>
  <si>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</si>
  <si>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</si>
  <si>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</si>
  <si>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</si>
  <si>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</si>
  <si>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</si>
  <si>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</si>
  <si>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</si>
  <si>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</si>
  <si>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</si>
  <si>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</si>
  <si>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</si>
  <si>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</si>
  <si>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</si>
  <si>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</si>
  <si>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</si>
  <si>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</si>
  <si>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</si>
  <si>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</si>
  <si>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</si>
  <si>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</si>
  <si>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</si>
  <si>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</si>
  <si>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</si>
  <si>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</si>
  <si>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</si>
  <si>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</si>
  <si>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</si>
  <si>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</si>
  <si>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</si>
  <si>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</si>
  <si>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</si>
  <si>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九、卫生健康支出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</si>
  <si>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</si>
  <si>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</si>
  <si>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</si>
  <si>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</si>
  <si>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</si>
  <si>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</si>
  <si>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</si>
  <si>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</si>
  <si>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</si>
  <si>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</si>
  <si>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</si>
  <si>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</si>
  <si>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</si>
  <si>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</si>
  <si>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</si>
  <si>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</si>
  <si>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</si>
  <si>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</si>
  <si>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</si>
  <si>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</si>
  <si>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</si>
  <si>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</si>
  <si>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</si>
  <si>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</si>
  <si>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</si>
  <si>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</si>
  <si>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</si>
  <si>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</si>
  <si>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</si>
  <si>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</si>
  <si>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</si>
  <si>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</si>
  <si>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</si>
  <si>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</si>
  <si>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</si>
  <si>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</si>
  <si>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</si>
  <si>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</si>
  <si>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</si>
  <si>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</si>
  <si>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</si>
  <si>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</si>
  <si>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</si>
  <si>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</si>
  <si>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</si>
  <si>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</si>
  <si>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</si>
  <si>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</si>
  <si>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</si>
  <si>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</si>
  <si>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</si>
  <si>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</si>
  <si>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</si>
  <si>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</si>
  <si>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</si>
  <si>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</si>
  <si>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</si>
  <si>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</si>
  <si>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</si>
  <si>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</si>
  <si>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</si>
  <si>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十、节能环保支出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</si>
  <si>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</si>
  <si>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</si>
  <si>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</si>
  <si>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</si>
  <si>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</si>
  <si>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</si>
  <si>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</si>
  <si>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</si>
  <si>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</si>
  <si>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</si>
  <si>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</si>
  <si>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</si>
  <si>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</si>
  <si>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</si>
  <si>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</si>
  <si>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</si>
  <si>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</si>
  <si>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</si>
  <si>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</si>
  <si>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</si>
  <si>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</si>
  <si>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</si>
  <si>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</si>
  <si>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</si>
  <si>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</si>
  <si>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</si>
  <si>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</si>
  <si>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</si>
  <si>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</si>
  <si>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</si>
  <si>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</si>
  <si>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</si>
  <si>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</si>
  <si>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</si>
  <si>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</si>
  <si>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</si>
  <si>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</si>
  <si>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</si>
  <si>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</si>
  <si>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</si>
  <si>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</si>
  <si>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</si>
  <si>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</si>
  <si>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</si>
  <si>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</si>
  <si>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</si>
  <si>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</si>
  <si>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</si>
  <si>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</si>
  <si>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</si>
  <si>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</si>
  <si>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</si>
  <si>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</si>
  <si>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</si>
  <si>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</si>
  <si>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</si>
  <si>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</si>
  <si>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</si>
  <si>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</si>
  <si>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</si>
  <si>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</si>
  <si>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</si>
  <si>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</si>
  <si>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</si>
  <si>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</si>
  <si>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十一、城乡社区支出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</si>
  <si>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</si>
  <si>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</si>
  <si>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</si>
  <si>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</si>
  <si>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</si>
  <si>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</si>
  <si>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</si>
  <si>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</si>
  <si>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</si>
  <si>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</si>
  <si>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</si>
  <si>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</si>
  <si>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</si>
  <si>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</si>
  <si>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</si>
  <si>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十二、农林水支出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</si>
  <si>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</si>
  <si>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</si>
  <si>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</si>
  <si>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</si>
  <si>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</si>
  <si>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</si>
  <si>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</si>
  <si>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</si>
  <si>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</si>
  <si>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</si>
  <si>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</si>
  <si>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</si>
  <si>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</si>
  <si>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</si>
  <si>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</si>
  <si>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</si>
  <si>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</si>
  <si>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</si>
  <si>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</si>
  <si>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</si>
  <si>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</si>
  <si>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</si>
  <si>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</si>
  <si>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</si>
  <si>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</si>
  <si>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</si>
  <si>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</si>
  <si>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</si>
  <si>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</si>
  <si>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</si>
  <si>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</si>
  <si>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</si>
  <si>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</si>
  <si>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</si>
  <si>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</si>
  <si>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</si>
  <si>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</si>
  <si>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</si>
  <si>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</si>
  <si>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</si>
  <si>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</si>
  <si>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</si>
  <si>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</si>
  <si>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</si>
  <si>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</si>
  <si>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</si>
  <si>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</si>
  <si>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</si>
  <si>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</si>
  <si>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</si>
  <si>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</si>
  <si>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</si>
  <si>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</si>
  <si>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</si>
  <si>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</si>
  <si>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</si>
  <si>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</si>
  <si>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</si>
  <si>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</si>
  <si>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</si>
  <si>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</si>
  <si>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</si>
  <si>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</si>
  <si>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</si>
  <si>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</si>
  <si>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</si>
  <si>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</si>
  <si>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</si>
  <si>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</si>
  <si>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</si>
  <si>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</si>
  <si>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</si>
  <si>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</si>
  <si>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</si>
  <si>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</si>
  <si>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</si>
  <si>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</si>
  <si>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</si>
  <si>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</si>
  <si>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</si>
  <si>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</si>
  <si>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</si>
  <si>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</si>
  <si>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</si>
  <si>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</si>
  <si>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</si>
  <si>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</si>
  <si>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</si>
  <si>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</si>
  <si>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</si>
  <si>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</si>
  <si>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</si>
  <si>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</si>
  <si>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</si>
  <si>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</si>
  <si>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十三、交通运输支出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</si>
  <si>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</si>
  <si>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</si>
  <si>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</si>
  <si>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</si>
  <si>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</si>
  <si>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</si>
  <si>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</si>
  <si>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</si>
  <si>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</si>
  <si>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</si>
  <si>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</si>
  <si>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</si>
  <si>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</si>
  <si>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</si>
  <si>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</si>
  <si>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</si>
  <si>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</si>
  <si>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</si>
  <si>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</si>
  <si>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</si>
  <si>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</si>
  <si>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</si>
  <si>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</si>
  <si>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</si>
  <si>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</si>
  <si>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</si>
  <si>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</si>
  <si>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</si>
  <si>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</si>
  <si>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</si>
  <si>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</si>
  <si>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</si>
  <si>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</si>
  <si>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</si>
  <si>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</si>
  <si>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</si>
  <si>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</si>
  <si>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</si>
  <si>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</si>
  <si>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</si>
  <si>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</si>
  <si>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</si>
  <si>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</si>
  <si>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</si>
  <si>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</si>
  <si>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</si>
  <si>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</si>
  <si>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</si>
  <si>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</si>
  <si>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</si>
  <si>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十四、资源勘探工业信息等支出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</si>
  <si>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</si>
  <si>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</si>
  <si>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</si>
  <si>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</si>
  <si>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</si>
  <si>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</si>
  <si>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</si>
  <si>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</si>
  <si>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</si>
  <si>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</si>
  <si>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</si>
  <si>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</si>
  <si>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</si>
  <si>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</si>
  <si>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</si>
  <si>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</si>
  <si>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</si>
  <si>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</si>
  <si>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</si>
  <si>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</si>
  <si>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</si>
  <si>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</si>
  <si>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</si>
  <si>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</si>
  <si>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</si>
  <si>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</si>
  <si>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</si>
  <si>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</si>
  <si>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</si>
  <si>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</si>
  <si>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</si>
  <si>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</si>
  <si>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</si>
  <si>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</si>
  <si>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</si>
  <si>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</si>
  <si>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</si>
  <si>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</si>
  <si>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</si>
  <si>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</si>
  <si>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</si>
  <si>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</si>
  <si>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</si>
  <si>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</si>
  <si>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</si>
  <si>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</si>
  <si>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</si>
  <si>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</si>
  <si>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</si>
  <si>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</si>
  <si>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</si>
  <si>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</si>
  <si>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</si>
  <si>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</si>
  <si>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</si>
  <si>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</si>
  <si>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</si>
  <si>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十六、金融支出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</si>
  <si>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</si>
  <si>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</si>
  <si>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</si>
  <si>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</si>
  <si>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</si>
  <si>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</si>
  <si>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</si>
  <si>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</si>
  <si>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</si>
  <si>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</si>
  <si>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</si>
  <si>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</si>
  <si>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</si>
  <si>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</si>
  <si>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</si>
  <si>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</si>
  <si>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</si>
  <si>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</si>
  <si>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</si>
  <si>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</si>
  <si>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</si>
  <si>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</si>
  <si>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</si>
  <si>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</si>
  <si>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</si>
  <si>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十七、援助其他地区支出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</si>
  <si>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</si>
  <si>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</si>
  <si>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</si>
  <si>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</si>
  <si>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</si>
  <si>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</si>
  <si>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</si>
  <si>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</si>
  <si>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</si>
  <si>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十八、自然资源海洋气象等支出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</si>
  <si>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</si>
  <si>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</si>
  <si>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</si>
  <si>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</si>
  <si>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</si>
  <si>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</si>
  <si>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</si>
  <si>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</si>
  <si>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</si>
  <si>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</si>
  <si>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</si>
  <si>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</si>
  <si>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</si>
  <si>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</si>
  <si>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</si>
  <si>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</si>
  <si>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</si>
  <si>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</si>
  <si>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</si>
  <si>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</si>
  <si>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</si>
  <si>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</si>
  <si>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</si>
  <si>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</si>
  <si>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</si>
  <si>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</si>
  <si>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</si>
  <si>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</si>
  <si>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</si>
  <si>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</si>
  <si>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</si>
  <si>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</si>
  <si>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</si>
  <si>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</si>
  <si>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</si>
  <si>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</si>
  <si>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</si>
  <si>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</si>
  <si>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</si>
  <si>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</si>
  <si>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</si>
  <si>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</si>
  <si>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</si>
  <si>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</si>
  <si>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</si>
  <si>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</si>
  <si>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</si>
  <si>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</si>
  <si>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</si>
  <si>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</si>
  <si>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</si>
  <si>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</si>
  <si>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</si>
  <si>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</si>
  <si>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</si>
  <si>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</si>
  <si>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二十、粮油物资储备支出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</si>
  <si>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</si>
  <si>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</si>
  <si>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</si>
  <si>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</si>
  <si>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</si>
  <si>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</si>
  <si>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</si>
  <si>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</si>
  <si>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</si>
  <si>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</si>
  <si>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</si>
  <si>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</si>
  <si>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</si>
  <si>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</si>
  <si>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</si>
  <si>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</si>
  <si>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</si>
  <si>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</si>
  <si>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</si>
  <si>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</si>
  <si>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</si>
  <si>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</si>
  <si>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</si>
  <si>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</si>
  <si>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</si>
  <si>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</si>
  <si>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</si>
  <si>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</si>
  <si>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</si>
  <si>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</si>
  <si>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</si>
  <si>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</si>
  <si>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</si>
  <si>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</si>
  <si>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</si>
  <si>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</si>
  <si>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</si>
  <si>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</si>
  <si>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</si>
  <si>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</si>
  <si>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</si>
  <si>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</si>
  <si>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</si>
  <si>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</si>
  <si>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</si>
  <si>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</si>
  <si>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</si>
  <si>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</si>
  <si>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</si>
  <si>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</si>
  <si>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</si>
  <si>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</si>
  <si>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</si>
  <si>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</si>
  <si>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</si>
  <si>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</si>
  <si>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</si>
  <si>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</si>
  <si>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</si>
  <si>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</si>
  <si>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</si>
  <si>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</si>
  <si>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</si>
  <si>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</si>
  <si>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</si>
  <si>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</si>
  <si>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</si>
  <si>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</si>
  <si>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</si>
  <si>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</si>
  <si>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</si>
  <si>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</si>
  <si>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</si>
  <si>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</si>
  <si>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</si>
  <si>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</si>
  <si>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</si>
  <si>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二十二、预备费</t>
  </si>
  <si>
    <t>二十三、债务付息支出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</si>
  <si>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</si>
  <si>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</si>
  <si>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</si>
  <si>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</si>
  <si>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</si>
  <si>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二十四、债务发行费用支出</t>
  </si>
  <si>
    <t xml:space="preserve">    地方政府一般债务发行费用支出</t>
  </si>
  <si>
    <t>二十五、其他支出</t>
  </si>
  <si>
    <t xml:space="preserve">    年初预留</t>
  </si>
  <si>
    <t>支出合计</t>
  </si>
  <si>
    <t>表三</t>
  </si>
  <si>
    <t>2021年一般公共预算收支平衡表</t>
  </si>
  <si>
    <t>收入</t>
  </si>
  <si>
    <t>支出</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</si>
  <si>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</si>
  <si>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</si>
  <si>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</si>
  <si>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</si>
  <si>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</si>
  <si>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</si>
  <si>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</si>
  <si>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</si>
  <si>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</si>
  <si>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</si>
  <si>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</si>
  <si>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</si>
  <si>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</si>
  <si>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</si>
  <si>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</si>
  <si>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</si>
  <si>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</si>
  <si>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</si>
  <si>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</si>
  <si>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</si>
  <si>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</si>
  <si>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</si>
  <si>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</si>
  <si>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</si>
  <si>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</si>
  <si>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</si>
  <si>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</si>
  <si>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</si>
  <si>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</si>
  <si>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</si>
  <si>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</si>
  <si>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</si>
  <si>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</si>
  <si>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</si>
  <si>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</si>
  <si>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</si>
  <si>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</si>
  <si>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</si>
  <si>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</si>
  <si>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</si>
  <si>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</si>
  <si>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</si>
  <si>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</si>
  <si>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</si>
  <si>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</si>
  <si>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</si>
  <si>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</si>
  <si>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</si>
  <si>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</si>
  <si>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</si>
  <si>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</si>
  <si>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</si>
  <si>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</si>
  <si>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</si>
  <si>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</si>
  <si>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</si>
  <si>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</si>
  <si>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</si>
  <si>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</si>
  <si>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</si>
  <si>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</si>
  <si>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</si>
  <si>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</si>
  <si>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</si>
  <si>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</si>
  <si>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</si>
  <si>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</si>
  <si>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</si>
  <si>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</si>
  <si>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</si>
  <si>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</si>
  <si>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</si>
  <si>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</si>
  <si>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</si>
  <si>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</si>
  <si>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</si>
  <si>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</si>
  <si>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</si>
  <si>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</si>
  <si>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</si>
  <si>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</si>
  <si>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</si>
  <si>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</si>
  <si>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</si>
  <si>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</si>
  <si>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</si>
  <si>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</si>
  <si>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</si>
  <si>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</si>
  <si>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</si>
  <si>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</si>
  <si>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</si>
  <si>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</si>
  <si>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</si>
  <si>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</si>
  <si>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</si>
  <si>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</si>
  <si>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</si>
  <si>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</si>
  <si>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</si>
  <si>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</si>
  <si>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</si>
  <si>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</si>
  <si>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</si>
  <si>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</si>
  <si>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</si>
  <si>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</si>
  <si>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</si>
  <si>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</si>
  <si>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</si>
  <si>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</si>
  <si>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</si>
  <si>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</si>
  <si>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</si>
  <si>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</si>
  <si>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</si>
  <si>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</si>
  <si>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</si>
  <si>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</si>
  <si>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</si>
  <si>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</si>
  <si>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</si>
  <si>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</si>
  <si>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</si>
  <si>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</si>
  <si>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</si>
  <si>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</si>
  <si>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</si>
  <si>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</si>
  <si>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</si>
  <si>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</si>
  <si>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</si>
  <si>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</si>
  <si>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</si>
  <si>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</si>
  <si>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</si>
  <si>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</si>
  <si>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</si>
  <si>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</si>
  <si>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</si>
  <si>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</si>
  <si>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</si>
  <si>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</si>
  <si>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</si>
  <si>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</si>
  <si>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</si>
  <si>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</si>
  <si>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</si>
  <si>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</si>
  <si>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</si>
  <si>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</si>
  <si>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</si>
  <si>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十一、抗疫特别国债安排的支出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</si>
  <si>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</si>
  <si>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</si>
  <si>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</si>
  <si>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</si>
  <si>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</si>
  <si>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</si>
  <si>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</si>
  <si>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</si>
  <si>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</si>
  <si>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</si>
  <si>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</si>
  <si>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</si>
  <si>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</si>
  <si>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</si>
  <si>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</si>
  <si>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</si>
  <si>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</si>
  <si>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</si>
  <si>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土地出让价款收入</t>
  </si>
  <si>
    <t xml:space="preserve">  补缴的土地价款</t>
  </si>
  <si>
    <t xml:space="preserve">      宣传促销</t>
  </si>
  <si>
    <t xml:space="preserve">  划拨土地收入</t>
  </si>
  <si>
    <t xml:space="preserve">      行业规划</t>
  </si>
  <si>
    <t xml:space="preserve">  缴纳新增建设用地土地有偿使用费</t>
  </si>
  <si>
    <t xml:space="preserve">      旅游事业补助</t>
  </si>
  <si>
    <t xml:space="preserve">  其他土地出让收入</t>
  </si>
  <si>
    <t xml:space="preserve">      地方旅游开发项目补助</t>
  </si>
  <si>
    <t xml:space="preserve">      其他旅游发展基金支出 </t>
  </si>
  <si>
    <t xml:space="preserve">  福利彩票公益金收入</t>
  </si>
  <si>
    <t xml:space="preserve">      资助城市影院</t>
  </si>
  <si>
    <t xml:space="preserve">  体育彩票公益金收入</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</si>
  <si>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</si>
  <si>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</si>
  <si>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</si>
  <si>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</si>
  <si>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</si>
  <si>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</si>
  <si>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</si>
  <si>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</si>
  <si>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</si>
  <si>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彩票市场调控资金收入</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</si>
  <si>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</si>
  <si>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</si>
  <si>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</si>
  <si>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</si>
  <si>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</si>
  <si>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</si>
  <si>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</si>
  <si>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</si>
  <si>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</si>
  <si>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</si>
  <si>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</si>
  <si>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</si>
  <si>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</si>
  <si>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</si>
  <si>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</si>
  <si>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</si>
  <si>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</si>
  <si>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</si>
  <si>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</si>
  <si>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</si>
  <si>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</si>
  <si>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</si>
  <si>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</si>
  <si>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</si>
  <si>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</si>
  <si>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</si>
  <si>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</si>
  <si>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</si>
  <si>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</si>
  <si>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</si>
  <si>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</si>
  <si>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</si>
  <si>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</si>
  <si>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</si>
  <si>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</si>
  <si>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</si>
  <si>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</si>
  <si>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</si>
  <si>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</si>
  <si>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</si>
  <si>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</si>
  <si>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</si>
  <si>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</si>
  <si>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</si>
  <si>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</si>
  <si>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</si>
  <si>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</si>
  <si>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</si>
  <si>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</si>
  <si>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</si>
  <si>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</si>
  <si>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</si>
  <si>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</si>
  <si>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</si>
  <si>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</si>
  <si>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</si>
  <si>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</si>
  <si>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</si>
  <si>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</si>
  <si>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</si>
  <si>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</si>
  <si>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</si>
  <si>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</si>
  <si>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</si>
  <si>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</si>
  <si>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</si>
  <si>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</si>
  <si>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</si>
  <si>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</si>
  <si>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</si>
  <si>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</si>
  <si>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</si>
  <si>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</si>
  <si>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</si>
  <si>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</si>
  <si>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</si>
  <si>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</si>
  <si>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</si>
  <si>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</si>
  <si>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</si>
  <si>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</si>
  <si>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</si>
  <si>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</si>
  <si>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</si>
  <si>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</si>
  <si>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</si>
  <si>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</si>
  <si>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</si>
  <si>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</si>
  <si>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</si>
  <si>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</si>
  <si>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</si>
  <si>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</si>
  <si>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</si>
  <si>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</si>
  <si>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</si>
  <si>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</si>
  <si>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</si>
  <si>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</si>
  <si>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</si>
  <si>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</si>
  <si>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</si>
  <si>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</si>
  <si>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</si>
  <si>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</si>
  <si>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</si>
  <si>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</si>
  <si>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</si>
  <si>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</si>
  <si>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</si>
  <si>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</si>
  <si>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</si>
  <si>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</si>
  <si>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</si>
  <si>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</si>
  <si>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</si>
  <si>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</si>
  <si>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</si>
  <si>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</si>
  <si>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</si>
  <si>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</si>
  <si>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</si>
  <si>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</si>
  <si>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</si>
  <si>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</si>
  <si>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</si>
  <si>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</si>
  <si>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</si>
  <si>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</si>
  <si>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</si>
  <si>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</si>
  <si>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</si>
  <si>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</si>
  <si>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</si>
  <si>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</si>
  <si>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</si>
  <si>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</si>
  <si>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</si>
  <si>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</si>
  <si>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</si>
  <si>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</si>
  <si>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</si>
  <si>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</si>
  <si>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</si>
  <si>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</si>
  <si>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</si>
  <si>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单位：万元</t>
  </si>
  <si>
    <t>单位:道里区</t>
  </si>
  <si>
    <t>单位：元</t>
  </si>
  <si>
    <t>类级科目</t>
  </si>
  <si>
    <t>款级科目</t>
  </si>
  <si>
    <t>**</t>
  </si>
  <si>
    <t>合  计</t>
  </si>
  <si>
    <t>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</si>
  <si>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</si>
  <si>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</si>
  <si>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</si>
  <si>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</si>
  <si>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</si>
  <si>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</si>
  <si>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</si>
  <si>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</si>
  <si>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</si>
  <si>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</si>
  <si>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</si>
  <si>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</si>
  <si>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</si>
  <si>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按定额管理的商品和服务支出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</si>
  <si>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</si>
  <si>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</si>
  <si>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</si>
  <si>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</si>
  <si>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</si>
  <si>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</si>
  <si>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</si>
  <si>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</si>
  <si>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</si>
  <si>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</si>
  <si>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</si>
  <si>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</si>
  <si>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</si>
  <si>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</si>
  <si>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</si>
  <si>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</si>
  <si>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</si>
  <si>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</si>
  <si>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</si>
  <si>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</si>
  <si>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</si>
  <si>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</si>
  <si>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</si>
  <si>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</si>
  <si>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</si>
  <si>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</si>
  <si>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</si>
  <si>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对个人和家庭的补助支出</t>
  </si>
  <si>
    <t>离休费</t>
  </si>
  <si>
    <t>退休费</t>
  </si>
  <si>
    <t>退职(役)费</t>
  </si>
  <si>
    <t>抚恤金</t>
  </si>
  <si>
    <t>生活补助</t>
  </si>
  <si>
    <t>救济费</t>
  </si>
  <si>
    <t>医疗费补助</t>
  </si>
  <si>
    <t>助学金</t>
  </si>
  <si>
    <t>奖励金</t>
  </si>
  <si>
    <t>个人农业生产补贴</t>
  </si>
  <si>
    <t>其他对个人和家庭的补助</t>
  </si>
  <si>
    <t>项目支出</t>
  </si>
  <si>
    <t>商品和服务支出</t>
  </si>
  <si>
    <t>对个人和家庭的补助</t>
  </si>
  <si>
    <t>债务利息及费用支出</t>
  </si>
  <si>
    <t>债务还本支出</t>
  </si>
  <si>
    <t>资本性支出（基本建设）</t>
  </si>
  <si>
    <t>资本性支出</t>
  </si>
  <si>
    <t>对企业补助（基本建设）</t>
  </si>
  <si>
    <t>对企业补助</t>
  </si>
  <si>
    <t>对社会保障基金补助</t>
  </si>
  <si>
    <t>其他支出</t>
  </si>
  <si>
    <t>一般公共预算支出部门经济分类表</t>
  </si>
  <si>
    <t>机关工资福利支出</t>
  </si>
  <si>
    <t>工资奖金津补贴</t>
  </si>
  <si>
    <t>社会保障缴费</t>
  </si>
  <si>
    <t>住房公积金</t>
  </si>
  <si>
    <t>机关商品和服务支出</t>
  </si>
  <si>
    <t>办公经费</t>
  </si>
  <si>
    <t>专用材料购置费</t>
  </si>
  <si>
    <t>维修（护）费</t>
  </si>
  <si>
    <t>机关资本性支出（一）</t>
  </si>
  <si>
    <t>房屋建筑物构建</t>
  </si>
  <si>
    <t>基础设置建设</t>
  </si>
  <si>
    <t>公务用车购置</t>
  </si>
  <si>
    <t>土地征迁补偿和安置支出</t>
  </si>
  <si>
    <t>设备购置</t>
  </si>
  <si>
    <t>大型修缮</t>
  </si>
  <si>
    <t>其他资本性支出</t>
  </si>
  <si>
    <t>机关资本性支出（二）</t>
  </si>
  <si>
    <t>大型修缮</t>
  </si>
  <si>
    <t>其他资本性支出</t>
  </si>
  <si>
    <t>对事业单位经常性补助</t>
  </si>
  <si>
    <t>工资福利支出</t>
  </si>
  <si>
    <t>商品和服务支出</t>
  </si>
  <si>
    <t>其他对事业单位补助</t>
  </si>
  <si>
    <t>对事业单位资本性补助</t>
  </si>
  <si>
    <t>资本性支出（一）</t>
  </si>
  <si>
    <t>资本性支出（二）</t>
  </si>
  <si>
    <t>费用补贴</t>
  </si>
  <si>
    <t>利息补贴</t>
  </si>
  <si>
    <t>其他对企业补助</t>
  </si>
  <si>
    <t>对企业资本性支出</t>
  </si>
  <si>
    <t>对企业资本性支出（一）</t>
  </si>
  <si>
    <t>对企业资本性支出（二）</t>
  </si>
  <si>
    <t>对个人和家庭的补助</t>
  </si>
  <si>
    <t>社会福利和救助</t>
  </si>
  <si>
    <t>助学金</t>
  </si>
  <si>
    <t>生产补贴</t>
  </si>
  <si>
    <t>离退休费</t>
  </si>
  <si>
    <t>其他对个人和家庭的补助</t>
  </si>
  <si>
    <t>对社会保障基金补助</t>
  </si>
  <si>
    <t>对社会保险基金补助</t>
  </si>
  <si>
    <t>补充全国社会保障基金</t>
  </si>
  <si>
    <t>债务利息及费用支出</t>
  </si>
  <si>
    <t>国内债务付息</t>
  </si>
  <si>
    <t>国外债务付息</t>
  </si>
  <si>
    <t>国内债务发行费用</t>
  </si>
  <si>
    <t>国外债务发行费用</t>
  </si>
  <si>
    <t>债务还本支出</t>
  </si>
  <si>
    <t>国内债务还本</t>
  </si>
  <si>
    <t>国外债务还本</t>
  </si>
  <si>
    <t>上下级政府间转移性支出</t>
  </si>
  <si>
    <t>援助其他地区支出</t>
  </si>
  <si>
    <t>债务转贷</t>
  </si>
  <si>
    <t>调出资金</t>
  </si>
  <si>
    <t>预备费及预留</t>
  </si>
  <si>
    <t>预备费</t>
  </si>
  <si>
    <t>预留</t>
  </si>
  <si>
    <t>其他支出</t>
  </si>
  <si>
    <t>赠与</t>
  </si>
  <si>
    <t>国家赔偿费用支出</t>
  </si>
  <si>
    <t>对民间非盈利组织和群众性自治组织补贴</t>
  </si>
  <si>
    <t>一般公共预算支出政府经济分类表</t>
  </si>
  <si>
    <t>单位：万元</t>
  </si>
  <si>
    <t>项目</t>
  </si>
  <si>
    <t>金额</t>
  </si>
  <si>
    <t>收入总计</t>
  </si>
  <si>
    <t>支出总计</t>
  </si>
  <si>
    <t>一、政府性基金预算收入</t>
  </si>
  <si>
    <t>一、政府性基金预算支出</t>
  </si>
  <si>
    <t>二、上级补助收入</t>
  </si>
  <si>
    <t>政府性基金预算收支总表</t>
  </si>
  <si>
    <r>
      <t>项</t>
    </r>
    <r>
      <rPr>
        <b/>
        <sz val="12"/>
        <rFont val="宋体"/>
        <family val="0"/>
      </rPr>
      <t>目</t>
    </r>
  </si>
  <si>
    <t>一、国有资本经营预算收入</t>
  </si>
  <si>
    <t xml:space="preserve">    利润收入</t>
  </si>
  <si>
    <t xml:space="preserve">    股利、股息收入</t>
  </si>
  <si>
    <t>二、国有资本经营预算支出</t>
  </si>
  <si>
    <t xml:space="preserve">    厂办大集体改革支出</t>
  </si>
  <si>
    <t xml:space="preserve">    国有企业办职教幼教补助支出</t>
  </si>
  <si>
    <t xml:space="preserve">    国有企业改革成本支出</t>
  </si>
  <si>
    <t xml:space="preserve">    其他解决历史遗留问题及改革成本支出</t>
  </si>
  <si>
    <t xml:space="preserve">    国有经济结构调整支出</t>
  </si>
  <si>
    <t xml:space="preserve">    其他国有资本经营预算支出</t>
  </si>
  <si>
    <t xml:space="preserve">    ……</t>
  </si>
  <si>
    <t>国有资本经营预算收支安排情况表</t>
  </si>
  <si>
    <t>单位：万元</t>
  </si>
  <si>
    <t>2021年预算数</t>
  </si>
  <si>
    <t>社会保险基金预算收入安排情况表</t>
  </si>
  <si>
    <r>
      <t>项</t>
    </r>
    <r>
      <rPr>
        <sz val="12"/>
        <rFont val="Times New Roman"/>
        <family val="1"/>
      </rPr>
      <t xml:space="preserve">        </t>
    </r>
    <r>
      <rPr>
        <sz val="12"/>
        <rFont val="宋体"/>
        <family val="0"/>
      </rPr>
      <t>目</t>
    </r>
  </si>
  <si>
    <t>预算数</t>
  </si>
  <si>
    <t xml:space="preserve">  社会保险基金收入</t>
  </si>
  <si>
    <t xml:space="preserve">    失业保险基金收入</t>
  </si>
  <si>
    <t xml:space="preserve">      失业保险费收入</t>
  </si>
  <si>
    <t xml:space="preserve">      失业保险基金利息收入</t>
  </si>
  <si>
    <t xml:space="preserve">      其他失业保险基金收入</t>
  </si>
  <si>
    <t xml:space="preserve">    城镇职工基本医疗保险基金收入</t>
  </si>
  <si>
    <t xml:space="preserve">      城镇职工基本医疗保险费收入</t>
  </si>
  <si>
    <t xml:space="preserve">      城镇职工基本医疗保险基金财政补贴收入</t>
  </si>
  <si>
    <t xml:space="preserve">      城镇职工基本医疗保险基金利息收入</t>
  </si>
  <si>
    <t xml:space="preserve">    工伤保险基金收入</t>
  </si>
  <si>
    <t xml:space="preserve">      工伤保险费收入</t>
  </si>
  <si>
    <t xml:space="preserve">      工伤保险基金利息收入</t>
  </si>
  <si>
    <t xml:space="preserve">    生育保险基金收入</t>
  </si>
  <si>
    <t xml:space="preserve">      生育保险费收入</t>
  </si>
  <si>
    <t xml:space="preserve">      生育保险基金利息收入</t>
  </si>
  <si>
    <t xml:space="preserve">    新型农村合作医疗基金收入</t>
  </si>
  <si>
    <t xml:space="preserve">      新型农村合作医疗基金缴费收入</t>
  </si>
  <si>
    <t xml:space="preserve">      新型农村合作医疗基金财政补贴收入</t>
  </si>
  <si>
    <t xml:space="preserve">      新型农村合作医疗基金利息收入</t>
  </si>
  <si>
    <t xml:space="preserve">    城镇居民基本医疗保险基金收入</t>
  </si>
  <si>
    <t xml:space="preserve">      城镇居民基本医疗保险基金缴费收入</t>
  </si>
  <si>
    <t xml:space="preserve">      城镇居民基本医疗保险基金财政补贴收入</t>
  </si>
  <si>
    <t xml:space="preserve">      城镇居民基本医疗保险基金利息收入</t>
  </si>
  <si>
    <t xml:space="preserve">    城乡居民基本养老保险基金收入</t>
  </si>
  <si>
    <t xml:space="preserve">      城乡居民基本养老保险基金缴费收入</t>
  </si>
  <si>
    <t xml:space="preserve">      城乡居民基本养老保险基金财政补贴收入</t>
  </si>
  <si>
    <t xml:space="preserve">      城乡居民基本养老保险基金利息收入</t>
  </si>
  <si>
    <t xml:space="preserve">      其他城乡居民基本养老保险基金收入</t>
  </si>
  <si>
    <t xml:space="preserve">    机关事业单位基本养老保险基金收入</t>
  </si>
  <si>
    <t xml:space="preserve">      机关事业单位基本养老保险费收入</t>
  </si>
  <si>
    <t xml:space="preserve">      机关事业单位基本养老保险基金财政补助收入</t>
  </si>
  <si>
    <t xml:space="preserve">      机关事业单位基本养老保险基金利息收入</t>
  </si>
  <si>
    <t xml:space="preserve">  社会保险基金支出</t>
  </si>
  <si>
    <t xml:space="preserve">    失业保险基金支出</t>
  </si>
  <si>
    <t xml:space="preserve">      失业保险金</t>
  </si>
  <si>
    <t xml:space="preserve">      医疗保险费</t>
  </si>
  <si>
    <t xml:space="preserve">      丧葬抚恤补助</t>
  </si>
  <si>
    <t xml:space="preserve">      职业培训和职业介绍补贴</t>
  </si>
  <si>
    <t xml:space="preserve">      其他失业保险基金支出</t>
  </si>
  <si>
    <t xml:space="preserve">    城镇职工基本医疗保险基金支出</t>
  </si>
  <si>
    <t xml:space="preserve">      城镇职工基本医疗保险统筹基金</t>
  </si>
  <si>
    <t xml:space="preserve">      城镇职工基本医疗保险个人账户基金</t>
  </si>
  <si>
    <t xml:space="preserve">    工伤保险基金支出</t>
  </si>
  <si>
    <t xml:space="preserve">      工伤保险待遇</t>
  </si>
  <si>
    <t xml:space="preserve">      工伤预防费用支出</t>
  </si>
  <si>
    <t xml:space="preserve">    生育保险基金支出</t>
  </si>
  <si>
    <t xml:space="preserve">      生育医疗费用支出</t>
  </si>
  <si>
    <t xml:space="preserve">      生育津贴支出</t>
  </si>
  <si>
    <t xml:space="preserve">    新型农村合作医疗基金支出</t>
  </si>
  <si>
    <t xml:space="preserve">      新型农村合作医疗基金医疗待遇支出</t>
  </si>
  <si>
    <t xml:space="preserve">      大病医疗保险支出</t>
  </si>
  <si>
    <t xml:space="preserve">    城镇居民基本医疗保险基金支出</t>
  </si>
  <si>
    <t xml:space="preserve">      城镇居民基本医疗保险基金医疗待遇支出</t>
  </si>
  <si>
    <t xml:space="preserve">    城乡居民基本养老保险基金支出</t>
  </si>
  <si>
    <t xml:space="preserve">      基础养老金支出</t>
  </si>
  <si>
    <t xml:space="preserve">      个人账户养老金支出</t>
  </si>
  <si>
    <t xml:space="preserve">      其他城乡居民基本养老保险基金支出</t>
  </si>
  <si>
    <t xml:space="preserve">    机关事业单位基本养老保险基金支出</t>
  </si>
  <si>
    <t xml:space="preserve">      基本养老金支出</t>
  </si>
  <si>
    <t>社会保险基金预算支出安排情况表</t>
  </si>
  <si>
    <t>预算数</t>
  </si>
  <si>
    <t>单位：道里区</t>
  </si>
  <si>
    <t>单位：元</t>
  </si>
  <si>
    <t>单位编码</t>
  </si>
  <si>
    <t>单位名称</t>
  </si>
  <si>
    <t>合计</t>
  </si>
  <si>
    <t>因公出国（境）经费</t>
  </si>
  <si>
    <t>公务接待费</t>
  </si>
  <si>
    <t>公务用车购置及运行维护费</t>
  </si>
  <si>
    <t>小计</t>
  </si>
  <si>
    <t>公务用车运行维护费</t>
  </si>
  <si>
    <t>公务用车购置</t>
  </si>
  <si>
    <r>
      <t>*</t>
    </r>
    <r>
      <rPr>
        <sz val="10"/>
        <rFont val="宋体"/>
        <family val="0"/>
      </rPr>
      <t>*</t>
    </r>
  </si>
  <si>
    <t>合计</t>
  </si>
  <si>
    <t>街镇室</t>
  </si>
  <si>
    <t>202</t>
  </si>
  <si>
    <t xml:space="preserve">  乡镇部门</t>
  </si>
  <si>
    <t xml:space="preserve">  202004001</t>
  </si>
  <si>
    <t xml:space="preserve">    哈尔滨市道里区新农镇人民政府本级</t>
  </si>
  <si>
    <t xml:space="preserve">  202003001</t>
  </si>
  <si>
    <t xml:space="preserve">    哈尔滨市道里区榆树镇人民政府本级</t>
  </si>
  <si>
    <t xml:space="preserve">  202005001</t>
  </si>
  <si>
    <t xml:space="preserve">    哈尔滨市道里区太平镇人民政府本级</t>
  </si>
  <si>
    <t>220</t>
  </si>
  <si>
    <t xml:space="preserve">  农林水部门</t>
  </si>
  <si>
    <t xml:space="preserve">  220004</t>
  </si>
  <si>
    <t xml:space="preserve">    哈尔滨市道里区水务局</t>
  </si>
  <si>
    <t xml:space="preserve">  220001</t>
  </si>
  <si>
    <t xml:space="preserve">    哈尔滨市道里区农业农村局</t>
  </si>
  <si>
    <t xml:space="preserve">  220009</t>
  </si>
  <si>
    <t xml:space="preserve">    哈尔滨市道里区交通运输局</t>
  </si>
  <si>
    <t>社保室</t>
  </si>
  <si>
    <t>004</t>
  </si>
  <si>
    <t xml:space="preserve">  党务部门</t>
  </si>
  <si>
    <t xml:space="preserve">  004002</t>
  </si>
  <si>
    <t xml:space="preserve">    中共哈尔滨市道里区委老干部服务中心</t>
  </si>
  <si>
    <t>215</t>
  </si>
  <si>
    <t xml:space="preserve">  社会保障和就业部门</t>
  </si>
  <si>
    <t xml:space="preserve">  215001</t>
  </si>
  <si>
    <t xml:space="preserve">    哈尔滨市道里区人力资源和社会保障局</t>
  </si>
  <si>
    <t>216</t>
  </si>
  <si>
    <t xml:space="preserve">  医疗卫生部门</t>
  </si>
  <si>
    <t xml:space="preserve">  216007</t>
  </si>
  <si>
    <t xml:space="preserve">    哈尔滨市道里区妇幼保健计划生育服务中心</t>
  </si>
  <si>
    <t xml:space="preserve">  216008</t>
  </si>
  <si>
    <t xml:space="preserve">    哈尔滨市道里区结核病防治所</t>
  </si>
  <si>
    <t xml:space="preserve">  216010</t>
  </si>
  <si>
    <t xml:space="preserve">    哈尔滨市道里区疾病预防控制中心</t>
  </si>
  <si>
    <t xml:space="preserve">  216009</t>
  </si>
  <si>
    <t xml:space="preserve">    哈尔滨市道里区卫生监督所</t>
  </si>
  <si>
    <t xml:space="preserve">  216001</t>
  </si>
  <si>
    <t xml:space="preserve">    哈尔滨市道里区卫生健康局</t>
  </si>
  <si>
    <t>非税室</t>
  </si>
  <si>
    <t>212</t>
  </si>
  <si>
    <t xml:space="preserve">  教育部门</t>
  </si>
  <si>
    <t xml:space="preserve">  212056</t>
  </si>
  <si>
    <t xml:space="preserve">    哈尔滨市第一一三中学校</t>
  </si>
  <si>
    <t xml:space="preserve">  212009</t>
  </si>
  <si>
    <t xml:space="preserve">    哈尔滨市道里区中小学卫生保健所</t>
  </si>
  <si>
    <t xml:space="preserve">  212064</t>
  </si>
  <si>
    <t xml:space="preserve">    哈尔滨市第十四中学校</t>
  </si>
  <si>
    <t xml:space="preserve">  212011</t>
  </si>
  <si>
    <t xml:space="preserve">    哈尔滨市尚志幼儿园</t>
  </si>
  <si>
    <t>214</t>
  </si>
  <si>
    <t xml:space="preserve">  文化体育部门</t>
  </si>
  <si>
    <t xml:space="preserve">  214002</t>
  </si>
  <si>
    <t xml:space="preserve">    哈尔滨市道里区文化馆</t>
  </si>
  <si>
    <t xml:space="preserve">  214003</t>
  </si>
  <si>
    <t xml:space="preserve">    哈尔滨市道里区图书馆</t>
  </si>
  <si>
    <t xml:space="preserve">  214001</t>
  </si>
  <si>
    <t xml:space="preserve">    哈尔滨市道里区文化体育和旅游局</t>
  </si>
  <si>
    <t>行财室</t>
  </si>
  <si>
    <t>001</t>
  </si>
  <si>
    <t xml:space="preserve">  人大部门</t>
  </si>
  <si>
    <t xml:space="preserve">  001001</t>
  </si>
  <si>
    <t xml:space="preserve">    哈尔滨市道里区人民代表大会常务委员会办公室</t>
  </si>
  <si>
    <t>003</t>
  </si>
  <si>
    <t xml:space="preserve">  纪检部门</t>
  </si>
  <si>
    <t xml:space="preserve">  003001</t>
  </si>
  <si>
    <t xml:space="preserve">    中国共产党哈尔滨市道里区纪律检查委员会</t>
  </si>
  <si>
    <t xml:space="preserve">  004001</t>
  </si>
  <si>
    <t xml:space="preserve">    中国共产党哈尔滨市道里区委员会办公室</t>
  </si>
  <si>
    <t>100</t>
  </si>
  <si>
    <t xml:space="preserve">  公安部门</t>
  </si>
  <si>
    <t xml:space="preserve">  100001</t>
  </si>
  <si>
    <t xml:space="preserve">    哈尔滨市公安局道里分局</t>
  </si>
  <si>
    <t>103</t>
  </si>
  <si>
    <t xml:space="preserve">  司法部门</t>
  </si>
  <si>
    <t xml:space="preserve">  103001</t>
  </si>
  <si>
    <t xml:space="preserve">    哈尔滨市道里区司法局</t>
  </si>
  <si>
    <t>200</t>
  </si>
  <si>
    <t xml:space="preserve">  政府办公厅及相关机构部门</t>
  </si>
  <si>
    <t xml:space="preserve">  200001</t>
  </si>
  <si>
    <t xml:space="preserve">    哈尔滨市道里区人民政府办公室</t>
  </si>
  <si>
    <t xml:space="preserve">  200004</t>
  </si>
  <si>
    <t xml:space="preserve">    哈尔滨市道里信访局</t>
  </si>
  <si>
    <t>203</t>
  </si>
  <si>
    <t xml:space="preserve">  发展改革部门</t>
  </si>
  <si>
    <t xml:space="preserve">  203001</t>
  </si>
  <si>
    <t xml:space="preserve">    哈尔滨市道里区发展和改革局</t>
  </si>
  <si>
    <t xml:space="preserve">  203003</t>
  </si>
  <si>
    <t xml:space="preserve">    哈尔滨市道里区市场监督管理局</t>
  </si>
  <si>
    <t>210</t>
  </si>
  <si>
    <t xml:space="preserve">  商贸部门</t>
  </si>
  <si>
    <t xml:space="preserve">  210001</t>
  </si>
  <si>
    <t xml:space="preserve">    哈尔滨市道里区企业和投资服务局</t>
  </si>
  <si>
    <t>217</t>
  </si>
  <si>
    <t xml:space="preserve">  城乡社区部门</t>
  </si>
  <si>
    <t xml:space="preserve">  217005</t>
  </si>
  <si>
    <t xml:space="preserve">    哈尔滨市中央大街步行街区管理处</t>
  </si>
  <si>
    <t>218</t>
  </si>
  <si>
    <t xml:space="preserve">  城建部门</t>
  </si>
  <si>
    <t xml:space="preserve">  218001</t>
  </si>
  <si>
    <t xml:space="preserve">    哈尔滨市道里区住房和城乡建设局</t>
  </si>
  <si>
    <t>219</t>
  </si>
  <si>
    <t xml:space="preserve">  城管部门</t>
  </si>
  <si>
    <t xml:space="preserve">  219014</t>
  </si>
  <si>
    <t xml:space="preserve">    哈尔滨市道里区城市管理服务保障中心</t>
  </si>
  <si>
    <t xml:space="preserve">  219001</t>
  </si>
  <si>
    <t xml:space="preserve">    哈尔滨市道里区城市管理局</t>
  </si>
  <si>
    <t xml:space="preserve">  219012</t>
  </si>
  <si>
    <t xml:space="preserve">    哈尔滨市道里区环境卫生清洁中心</t>
  </si>
  <si>
    <t xml:space="preserve">  219011</t>
  </si>
  <si>
    <t xml:space="preserve">    哈尔滨市道里区环卫汽车队</t>
  </si>
  <si>
    <t xml:space="preserve">  219013</t>
  </si>
  <si>
    <t xml:space="preserve">    哈尔滨市道里区市容市政服务中心</t>
  </si>
  <si>
    <t>222</t>
  </si>
  <si>
    <t xml:space="preserve">  采掘电力信息部门</t>
  </si>
  <si>
    <t xml:space="preserve">  222002</t>
  </si>
  <si>
    <t xml:space="preserve">    哈尔滨市道里区应急管理局</t>
  </si>
  <si>
    <t>224</t>
  </si>
  <si>
    <t xml:space="preserve">  园林部门</t>
  </si>
  <si>
    <t xml:space="preserve">  224003</t>
  </si>
  <si>
    <t xml:space="preserve">    哈尔滨市道里区苗圃</t>
  </si>
  <si>
    <t xml:space="preserve">  224001</t>
  </si>
  <si>
    <t xml:space="preserve">    哈尔滨市道里区园林管理局</t>
  </si>
  <si>
    <t>因公出国（出境）支出</t>
  </si>
  <si>
    <t>公务接待支出</t>
  </si>
  <si>
    <t>公车购置费支出</t>
  </si>
  <si>
    <t>公车运行维护费支出</t>
  </si>
  <si>
    <t>“三公”经费预算表</t>
  </si>
  <si>
    <t>“三公”经费明细表</t>
  </si>
  <si>
    <t>上年执行数</t>
  </si>
  <si>
    <t>一、政府一般债务余额实际数</t>
  </si>
  <si>
    <t>二、政府一般债务余额限额</t>
  </si>
  <si>
    <t>三、政府一般债务发行额</t>
  </si>
  <si>
    <t>四、政府一般债务还本额</t>
  </si>
  <si>
    <t>五、政府一般债务余额预算执行数</t>
  </si>
  <si>
    <t>政府一般债务限额及余额情况表</t>
  </si>
  <si>
    <t>当年预算收入安排</t>
  </si>
  <si>
    <t>预算数</t>
  </si>
  <si>
    <t>上年结余</t>
  </si>
  <si>
    <t>调入资金</t>
  </si>
  <si>
    <t>政府债务资金</t>
  </si>
  <si>
    <t>其他资金</t>
  </si>
  <si>
    <t>一、文化体育与传媒支出</t>
  </si>
  <si>
    <t xml:space="preserve">    国家电影事业发展专项资金及对应专项债务收入安排的支出</t>
  </si>
  <si>
    <t xml:space="preserve">    旅游发展基金支出</t>
  </si>
  <si>
    <t xml:space="preserve">    小型水库移民扶助基金及对应专项债务收入安排的支出</t>
  </si>
  <si>
    <t xml:space="preserve">      用于城乡医疗救助的彩票公益金支出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</si>
</sst>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00_ "/>
    <numFmt numFmtId="180" formatCode="0.00_ "/>
    <numFmt numFmtId="181" formatCode="0_);[Red]\(0\)"/>
    <numFmt numFmtId="182" formatCode="0.0%"/>
    <numFmt numFmtId="183" formatCode="0.00_);[Red]\(0.00\)"/>
    <numFmt numFmtId="184" formatCode="_ * #,##0_ ;_ * \-#,##0_ ;_ * &quot;-&quot;??_ ;_ @_ "/>
    <numFmt numFmtId="185" formatCode="#,##0.00_);[Red]\(#,##0.00\)"/>
  </numFmts>
  <fonts count="56">
    <font>
      <sz val="12"/>
      <name val="宋体"/>
      <family val="0"/>
    </font>
    <font>
      <sz val="11"/>
      <color indexed="8"/>
      <name val="宋体"/>
      <family val="0"/>
    </font>
    <font>
      <b/>
      <sz val="16"/>
      <name val="黑体"/>
      <family val="3"/>
    </font>
    <font>
      <sz val="12"/>
      <name val="黑体"/>
      <family val="3"/>
    </font>
    <font>
      <sz val="9"/>
      <name val="宋体"/>
      <family val="0"/>
    </font>
    <font>
      <sz val="11"/>
      <name val="宋体"/>
      <family val="0"/>
    </font>
    <font>
      <sz val="10"/>
      <name val="Times New Roman"/>
      <family val="1"/>
    </font>
    <font>
      <b/>
      <sz val="10"/>
      <name val="Times New Roman"/>
      <family val="1"/>
    </font>
    <font>
      <b/>
      <sz val="11"/>
      <name val="宋体"/>
      <family val="0"/>
    </font>
    <font>
      <b/>
      <sz val="12"/>
      <name val="宋体"/>
      <family val="0"/>
    </font>
    <font>
      <sz val="11"/>
      <color indexed="10"/>
      <name val="宋体"/>
      <family val="0"/>
    </font>
    <font>
      <sz val="10"/>
      <color indexed="10"/>
      <name val="Times New Roman"/>
      <family val="1"/>
    </font>
    <font>
      <sz val="10"/>
      <color indexed="8"/>
      <name val="Times New Roman"/>
      <family val="1"/>
    </font>
    <font>
      <sz val="12"/>
      <name val="Arial"/>
      <family val="2"/>
    </font>
    <font>
      <b/>
      <sz val="22"/>
      <name val="华文中宋"/>
      <family val="0"/>
    </font>
    <font>
      <sz val="10"/>
      <name val="宋体"/>
      <family val="0"/>
    </font>
    <font>
      <sz val="18"/>
      <name val="黑体"/>
      <family val="3"/>
    </font>
    <font>
      <b/>
      <sz val="16"/>
      <name val="宋体"/>
      <family val="0"/>
    </font>
    <font>
      <sz val="10"/>
      <name val="Arial"/>
      <family val="2"/>
    </font>
    <font>
      <sz val="20"/>
      <name val="黑体"/>
      <family val="3"/>
    </font>
    <font>
      <sz val="12"/>
      <name val="Times New Roman"/>
      <family val="1"/>
    </font>
    <font>
      <sz val="22"/>
      <name val="黑体"/>
      <family val="3"/>
    </font>
    <font>
      <sz val="16"/>
      <name val="宋体"/>
      <family val="0"/>
    </font>
    <font>
      <sz val="12"/>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color indexed="63"/>
      </left>
      <right style="thin">
        <color indexed="63"/>
      </right>
      <top style="thin"/>
      <bottom>
        <color indexed="63"/>
      </bottom>
    </border>
    <border>
      <left style="thin">
        <color indexed="63"/>
      </left>
      <right style="thin">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color indexed="63"/>
      </left>
      <right style="thin"/>
      <top style="thin"/>
      <bottom style="thin"/>
    </border>
    <border>
      <left style="thin">
        <color indexed="63"/>
      </left>
      <right style="thin">
        <color indexed="63"/>
      </right>
      <top>
        <color indexed="63"/>
      </top>
      <bottom style="thin"/>
    </border>
    <border>
      <left style="thin">
        <color indexed="63"/>
      </left>
      <right style="thin">
        <color indexed="63"/>
      </right>
      <top style="thin"/>
      <bottom style="thin"/>
    </border>
    <border>
      <left style="thin"/>
      <right>
        <color indexed="63"/>
      </right>
      <top>
        <color indexed="63"/>
      </top>
      <bottom>
        <color indexed="63"/>
      </bottom>
    </border>
    <border>
      <left/>
      <right/>
      <top style="thin"/>
      <bottom/>
    </border>
    <border>
      <left/>
      <right/>
      <top style="thin"/>
      <bottom style="thin"/>
    </border>
    <border>
      <left style="thin"/>
      <right style="thin">
        <color indexed="63"/>
      </right>
      <top style="thin"/>
      <bottom style="thin"/>
    </border>
    <border>
      <left style="thin"/>
      <right style="thin"/>
      <top>
        <color indexed="63"/>
      </top>
      <bottom>
        <color indexed="63"/>
      </bottom>
    </border>
    <border>
      <left style="thin"/>
      <right>
        <color indexed="63"/>
      </right>
      <top style="thin">
        <color indexed="63"/>
      </top>
      <bottom>
        <color indexed="63"/>
      </bottom>
    </border>
    <border>
      <left style="thin"/>
      <right>
        <color indexed="63"/>
      </right>
      <top>
        <color indexed="63"/>
      </top>
      <bottom style="thin"/>
    </border>
    <border>
      <left style="thin">
        <color indexed="63"/>
      </left>
      <right>
        <color indexed="63"/>
      </right>
      <top style="thin"/>
      <bottom>
        <color indexed="63"/>
      </bottom>
    </border>
    <border>
      <left style="thin">
        <color indexed="63"/>
      </left>
      <right>
        <color indexed="63"/>
      </right>
      <top>
        <color indexed="63"/>
      </top>
      <bottom>
        <color indexed="63"/>
      </bottom>
    </border>
    <border>
      <left style="thin">
        <color indexed="63"/>
      </left>
      <right>
        <color indexed="63"/>
      </right>
      <top>
        <color indexed="63"/>
      </top>
      <bottom style="thin"/>
    </border>
  </borders>
  <cellStyleXfs count="8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19" borderId="0" applyNumberFormat="0" applyBorder="0" applyAlignment="0" applyProtection="0"/>
    <xf numFmtId="0" fontId="4" fillId="0" borderId="0">
      <alignment/>
      <protection/>
    </xf>
    <xf numFmtId="0" fontId="1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protection/>
    </xf>
    <xf numFmtId="0" fontId="0" fillId="0" borderId="0">
      <alignment/>
      <protection/>
    </xf>
    <xf numFmtId="0" fontId="46" fillId="20" borderId="0" applyNumberFormat="0" applyBorder="0" applyAlignment="0" applyProtection="0"/>
    <xf numFmtId="0" fontId="47" fillId="0" borderId="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1" borderId="5" applyNumberFormat="0" applyAlignment="0" applyProtection="0"/>
    <xf numFmtId="0" fontId="49" fillId="22"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53" fillId="29" borderId="0" applyNumberFormat="0" applyBorder="0" applyAlignment="0" applyProtection="0"/>
    <xf numFmtId="0" fontId="54" fillId="21" borderId="8" applyNumberFormat="0" applyAlignment="0" applyProtection="0"/>
    <xf numFmtId="0" fontId="55" fillId="30" borderId="5" applyNumberFormat="0" applyAlignment="0" applyProtection="0"/>
    <xf numFmtId="0" fontId="0" fillId="31" borderId="9" applyNumberFormat="0" applyFont="0" applyAlignment="0" applyProtection="0"/>
  </cellStyleXfs>
  <cellXfs count="229">
    <xf numFmtId="0" fontId="0" fillId="0" borderId="0" xfId="0" applyAlignment="1">
      <alignment/>
    </xf>
    <xf numFmtId="0" fontId="8" fillId="0" borderId="0" xfId="0" applyFont="1" applyFill="1" applyAlignment="1">
      <alignment vertical="center"/>
    </xf>
    <xf numFmtId="0" fontId="8" fillId="0" borderId="10" xfId="0" applyFont="1" applyFill="1" applyBorder="1" applyAlignment="1">
      <alignment horizontal="center" vertical="center"/>
    </xf>
    <xf numFmtId="3" fontId="5" fillId="32" borderId="11" xfId="0" applyNumberFormat="1" applyFont="1" applyFill="1" applyBorder="1" applyAlignment="1" applyProtection="1">
      <alignment vertical="center"/>
      <protection/>
    </xf>
    <xf numFmtId="0" fontId="5" fillId="0" borderId="11" xfId="0" applyFont="1" applyFill="1" applyBorder="1" applyAlignment="1">
      <alignment vertical="center"/>
    </xf>
    <xf numFmtId="3" fontId="5" fillId="32" borderId="11" xfId="0" applyNumberFormat="1" applyFont="1" applyFill="1" applyBorder="1" applyAlignment="1" applyProtection="1">
      <alignment horizontal="left" vertical="center"/>
      <protection/>
    </xf>
    <xf numFmtId="0" fontId="5" fillId="0" borderId="11" xfId="0" applyFont="1" applyBorder="1" applyAlignment="1">
      <alignment horizontal="left" vertical="center"/>
    </xf>
    <xf numFmtId="0" fontId="5" fillId="0" borderId="11" xfId="43" applyFont="1" applyFill="1" applyBorder="1" applyAlignment="1">
      <alignment vertical="center" wrapText="1"/>
      <protection/>
    </xf>
    <xf numFmtId="3" fontId="5" fillId="0" borderId="11" xfId="0" applyNumberFormat="1" applyFont="1" applyFill="1" applyBorder="1" applyAlignment="1" applyProtection="1">
      <alignment horizontal="left" vertical="center"/>
      <protection/>
    </xf>
    <xf numFmtId="0" fontId="8" fillId="0" borderId="11" xfId="0" applyFont="1" applyFill="1" applyBorder="1" applyAlignment="1">
      <alignment horizontal="distributed" vertical="center"/>
    </xf>
    <xf numFmtId="3" fontId="5" fillId="0" borderId="11" xfId="0" applyNumberFormat="1" applyFont="1" applyFill="1" applyBorder="1" applyAlignment="1" applyProtection="1">
      <alignment vertical="center"/>
      <protection/>
    </xf>
    <xf numFmtId="0" fontId="2"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horizontal="right" vertical="center"/>
    </xf>
    <xf numFmtId="0" fontId="5" fillId="0" borderId="11" xfId="0" applyFont="1" applyBorder="1" applyAlignment="1">
      <alignment vertical="center"/>
    </xf>
    <xf numFmtId="0" fontId="8" fillId="0" borderId="11" xfId="0" applyFont="1" applyFill="1" applyBorder="1" applyAlignment="1">
      <alignment vertical="center"/>
    </xf>
    <xf numFmtId="1" fontId="5" fillId="0" borderId="11" xfId="0" applyNumberFormat="1" applyFont="1" applyFill="1" applyBorder="1" applyAlignment="1" applyProtection="1">
      <alignment vertical="center"/>
      <protection locked="0"/>
    </xf>
    <xf numFmtId="0" fontId="5" fillId="32" borderId="0" xfId="0" applyFont="1" applyFill="1" applyAlignment="1">
      <alignment vertical="center"/>
    </xf>
    <xf numFmtId="0" fontId="8" fillId="0" borderId="11" xfId="0" applyFont="1" applyFill="1" applyBorder="1" applyAlignment="1">
      <alignment horizontal="center" vertical="center"/>
    </xf>
    <xf numFmtId="0" fontId="5" fillId="32" borderId="11" xfId="0" applyFont="1" applyFill="1" applyBorder="1" applyAlignment="1">
      <alignment vertical="center"/>
    </xf>
    <xf numFmtId="0" fontId="5" fillId="0" borderId="11" xfId="0" applyFont="1" applyBorder="1" applyAlignment="1" applyProtection="1">
      <alignment vertical="center" wrapText="1"/>
      <protection locked="0"/>
    </xf>
    <xf numFmtId="0" fontId="2" fillId="32" borderId="0" xfId="0" applyFont="1" applyFill="1" applyAlignment="1">
      <alignment vertical="center"/>
    </xf>
    <xf numFmtId="0" fontId="8" fillId="32" borderId="11" xfId="0" applyFont="1" applyFill="1" applyBorder="1" applyAlignment="1">
      <alignment horizontal="center" vertical="center"/>
    </xf>
    <xf numFmtId="0" fontId="5" fillId="32" borderId="11" xfId="0" applyFont="1" applyFill="1" applyBorder="1" applyAlignment="1">
      <alignment horizontal="left" vertical="center"/>
    </xf>
    <xf numFmtId="0" fontId="8" fillId="32" borderId="11" xfId="0" applyFont="1" applyFill="1" applyBorder="1" applyAlignment="1">
      <alignment horizontal="distributed" vertical="center"/>
    </xf>
    <xf numFmtId="176" fontId="5" fillId="32" borderId="11" xfId="0" applyNumberFormat="1" applyFont="1" applyFill="1" applyBorder="1" applyAlignment="1" applyProtection="1">
      <alignment horizontal="left" vertical="center"/>
      <protection locked="0"/>
    </xf>
    <xf numFmtId="177" fontId="5" fillId="32" borderId="11" xfId="0" applyNumberFormat="1" applyFont="1" applyFill="1" applyBorder="1" applyAlignment="1" applyProtection="1">
      <alignment horizontal="left" vertical="center"/>
      <protection locked="0"/>
    </xf>
    <xf numFmtId="176" fontId="5" fillId="32" borderId="10" xfId="0" applyNumberFormat="1" applyFont="1" applyFill="1" applyBorder="1" applyAlignment="1" applyProtection="1">
      <alignment horizontal="left" vertical="center"/>
      <protection locked="0"/>
    </xf>
    <xf numFmtId="0" fontId="5" fillId="32" borderId="10" xfId="0" applyFont="1" applyFill="1" applyBorder="1" applyAlignment="1">
      <alignment vertical="center"/>
    </xf>
    <xf numFmtId="0" fontId="5" fillId="32" borderId="12" xfId="0" applyFont="1" applyFill="1" applyBorder="1" applyAlignment="1">
      <alignment vertical="center"/>
    </xf>
    <xf numFmtId="0" fontId="5" fillId="0" borderId="12" xfId="0" applyFont="1" applyFill="1" applyBorder="1" applyAlignment="1">
      <alignment vertical="center"/>
    </xf>
    <xf numFmtId="0" fontId="2" fillId="0" borderId="0" xfId="0" applyFont="1" applyFill="1" applyAlignment="1" applyProtection="1">
      <alignment vertical="center"/>
      <protection locked="0"/>
    </xf>
    <xf numFmtId="0" fontId="1" fillId="32" borderId="0" xfId="0" applyFont="1" applyFill="1" applyAlignment="1" applyProtection="1">
      <alignment vertical="center"/>
      <protection locked="0"/>
    </xf>
    <xf numFmtId="0" fontId="5"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8"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left" vertical="center"/>
      <protection locked="0"/>
    </xf>
    <xf numFmtId="1" fontId="8" fillId="0" borderId="11" xfId="0" applyNumberFormat="1" applyFont="1" applyFill="1" applyBorder="1" applyAlignment="1" applyProtection="1">
      <alignment vertical="center"/>
      <protection locked="0"/>
    </xf>
    <xf numFmtId="1" fontId="5" fillId="0" borderId="11" xfId="0" applyNumberFormat="1" applyFont="1" applyFill="1" applyBorder="1" applyAlignment="1" applyProtection="1">
      <alignment horizontal="left" vertical="center"/>
      <protection locked="0"/>
    </xf>
    <xf numFmtId="0" fontId="5" fillId="0" borderId="11"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3" fontId="5" fillId="0" borderId="13" xfId="0" applyNumberFormat="1" applyFont="1" applyFill="1" applyBorder="1" applyAlignment="1" applyProtection="1">
      <alignment vertical="center"/>
      <protection locked="0"/>
    </xf>
    <xf numFmtId="0" fontId="8" fillId="0" borderId="11" xfId="0" applyFont="1" applyFill="1" applyBorder="1" applyAlignment="1" applyProtection="1">
      <alignment horizontal="distributed" vertical="center"/>
      <protection locked="0"/>
    </xf>
    <xf numFmtId="1" fontId="5" fillId="0" borderId="10" xfId="0" applyNumberFormat="1" applyFont="1" applyFill="1" applyBorder="1" applyAlignment="1" applyProtection="1">
      <alignment horizontal="left" vertical="center"/>
      <protection locked="0"/>
    </xf>
    <xf numFmtId="1" fontId="5" fillId="32" borderId="11" xfId="0" applyNumberFormat="1" applyFont="1" applyFill="1" applyBorder="1" applyAlignment="1" applyProtection="1">
      <alignment vertical="center"/>
      <protection locked="0"/>
    </xf>
    <xf numFmtId="0" fontId="5" fillId="0" borderId="11" xfId="0" applyFont="1" applyBorder="1" applyAlignment="1" applyProtection="1">
      <alignment horizontal="left" vertical="center" wrapText="1"/>
      <protection locked="0"/>
    </xf>
    <xf numFmtId="0" fontId="5" fillId="0" borderId="0" xfId="0" applyFont="1" applyFill="1" applyBorder="1" applyAlignment="1" applyProtection="1">
      <alignment vertical="center"/>
      <protection locked="0"/>
    </xf>
    <xf numFmtId="0" fontId="3" fillId="32" borderId="0" xfId="0" applyFont="1" applyFill="1" applyAlignment="1">
      <alignment vertical="center"/>
    </xf>
    <xf numFmtId="0" fontId="5" fillId="32" borderId="0" xfId="0" applyFont="1" applyFill="1" applyAlignment="1">
      <alignment horizontal="right" vertical="center"/>
    </xf>
    <xf numFmtId="177" fontId="5" fillId="32" borderId="10" xfId="0" applyNumberFormat="1" applyFont="1" applyFill="1" applyBorder="1" applyAlignment="1" applyProtection="1">
      <alignment horizontal="left" vertical="center"/>
      <protection locked="0"/>
    </xf>
    <xf numFmtId="0" fontId="5" fillId="0" borderId="11" xfId="0" applyFont="1" applyFill="1" applyBorder="1" applyAlignment="1">
      <alignment vertical="center"/>
    </xf>
    <xf numFmtId="1" fontId="6" fillId="32" borderId="11" xfId="0" applyNumberFormat="1" applyFont="1" applyFill="1" applyBorder="1" applyAlignment="1">
      <alignment vertical="center"/>
    </xf>
    <xf numFmtId="0" fontId="6" fillId="32" borderId="11" xfId="0" applyFont="1" applyFill="1" applyBorder="1" applyAlignment="1">
      <alignment vertical="center"/>
    </xf>
    <xf numFmtId="0" fontId="6" fillId="33" borderId="11" xfId="0" applyFont="1" applyFill="1" applyBorder="1" applyAlignment="1">
      <alignment vertical="center"/>
    </xf>
    <xf numFmtId="0" fontId="7" fillId="32" borderId="11" xfId="0" applyFont="1" applyFill="1" applyBorder="1" applyAlignment="1">
      <alignment vertical="center"/>
    </xf>
    <xf numFmtId="1" fontId="6" fillId="33" borderId="11" xfId="0" applyNumberFormat="1" applyFont="1" applyFill="1" applyBorder="1" applyAlignment="1" applyProtection="1">
      <alignment vertical="center"/>
      <protection locked="0"/>
    </xf>
    <xf numFmtId="0" fontId="6" fillId="33" borderId="11" xfId="0" applyNumberFormat="1" applyFont="1" applyFill="1" applyBorder="1" applyAlignment="1" applyProtection="1">
      <alignment vertical="center"/>
      <protection locked="0"/>
    </xf>
    <xf numFmtId="0" fontId="11" fillId="32" borderId="11" xfId="0" applyFont="1" applyFill="1" applyBorder="1" applyAlignment="1">
      <alignment vertical="center"/>
    </xf>
    <xf numFmtId="0" fontId="11" fillId="33" borderId="11" xfId="0" applyFont="1" applyFill="1" applyBorder="1" applyAlignment="1">
      <alignment vertical="center"/>
    </xf>
    <xf numFmtId="0" fontId="12" fillId="33" borderId="11" xfId="0" applyFont="1" applyFill="1" applyBorder="1" applyAlignment="1">
      <alignment vertical="center"/>
    </xf>
    <xf numFmtId="0" fontId="12" fillId="32" borderId="11" xfId="0" applyFont="1" applyFill="1" applyBorder="1" applyAlignment="1">
      <alignment vertical="center"/>
    </xf>
    <xf numFmtId="181" fontId="8" fillId="0" borderId="11" xfId="0" applyNumberFormat="1" applyFont="1" applyFill="1" applyBorder="1" applyAlignment="1" applyProtection="1">
      <alignment horizontal="right" vertical="center"/>
      <protection locked="0"/>
    </xf>
    <xf numFmtId="181" fontId="5" fillId="0" borderId="11" xfId="0" applyNumberFormat="1" applyFont="1" applyFill="1" applyBorder="1" applyAlignment="1" applyProtection="1">
      <alignment horizontal="right" vertical="center"/>
      <protection locked="0"/>
    </xf>
    <xf numFmtId="181" fontId="5" fillId="0" borderId="11" xfId="0" applyNumberFormat="1" applyFont="1" applyFill="1" applyBorder="1" applyAlignment="1" applyProtection="1">
      <alignment horizontal="right" vertical="center"/>
      <protection/>
    </xf>
    <xf numFmtId="181" fontId="5" fillId="0" borderId="11" xfId="0" applyNumberFormat="1" applyFont="1" applyBorder="1" applyAlignment="1" applyProtection="1">
      <alignment horizontal="right" vertical="center"/>
      <protection locked="0"/>
    </xf>
    <xf numFmtId="181" fontId="0" fillId="0" borderId="0" xfId="0" applyNumberFormat="1" applyFont="1" applyFill="1" applyAlignment="1" applyProtection="1">
      <alignment horizontal="right" vertical="center"/>
      <protection locked="0"/>
    </xf>
    <xf numFmtId="181" fontId="1" fillId="32" borderId="11" xfId="0" applyNumberFormat="1" applyFont="1" applyFill="1" applyBorder="1" applyAlignment="1" applyProtection="1">
      <alignment horizontal="right" vertical="center"/>
      <protection locked="0"/>
    </xf>
    <xf numFmtId="181" fontId="5" fillId="0" borderId="12" xfId="0" applyNumberFormat="1" applyFont="1" applyFill="1" applyBorder="1" applyAlignment="1" applyProtection="1">
      <alignment horizontal="right" vertical="center"/>
      <protection locked="0"/>
    </xf>
    <xf numFmtId="181" fontId="0" fillId="0" borderId="11" xfId="0" applyNumberFormat="1" applyFont="1" applyFill="1" applyBorder="1" applyAlignment="1" applyProtection="1">
      <alignment horizontal="right" vertical="center"/>
      <protection locked="0"/>
    </xf>
    <xf numFmtId="181" fontId="9" fillId="0" borderId="11" xfId="0" applyNumberFormat="1" applyFont="1" applyFill="1" applyBorder="1" applyAlignment="1" applyProtection="1">
      <alignment horizontal="right" vertical="center"/>
      <protection locked="0"/>
    </xf>
    <xf numFmtId="181" fontId="8" fillId="0" borderId="11" xfId="0" applyNumberFormat="1" applyFont="1" applyFill="1" applyBorder="1" applyAlignment="1" applyProtection="1">
      <alignment horizontal="right" vertical="center" indent="2"/>
      <protection locked="0"/>
    </xf>
    <xf numFmtId="181" fontId="5" fillId="0" borderId="11" xfId="0" applyNumberFormat="1" applyFont="1" applyFill="1" applyBorder="1" applyAlignment="1" applyProtection="1">
      <alignment horizontal="right" vertical="center" indent="2"/>
      <protection locked="0"/>
    </xf>
    <xf numFmtId="181" fontId="1" fillId="32" borderId="11" xfId="0" applyNumberFormat="1" applyFont="1" applyFill="1" applyBorder="1" applyAlignment="1" applyProtection="1">
      <alignment horizontal="right" vertical="center" indent="2"/>
      <protection locked="0"/>
    </xf>
    <xf numFmtId="181" fontId="5" fillId="0" borderId="14" xfId="0" applyNumberFormat="1" applyFont="1" applyFill="1" applyBorder="1" applyAlignment="1" applyProtection="1">
      <alignment horizontal="right" vertical="center" indent="2"/>
      <protection locked="0"/>
    </xf>
    <xf numFmtId="181" fontId="0" fillId="0" borderId="11" xfId="0" applyNumberFormat="1" applyFont="1" applyFill="1" applyBorder="1" applyAlignment="1" applyProtection="1">
      <alignment horizontal="right" vertical="center" indent="2"/>
      <protection locked="0"/>
    </xf>
    <xf numFmtId="181" fontId="9" fillId="0" borderId="11" xfId="0" applyNumberFormat="1" applyFont="1" applyFill="1" applyBorder="1" applyAlignment="1" applyProtection="1">
      <alignment horizontal="right" vertical="center" indent="2"/>
      <protection locked="0"/>
    </xf>
    <xf numFmtId="0" fontId="8" fillId="33" borderId="10" xfId="0" applyFont="1" applyFill="1" applyBorder="1" applyAlignment="1">
      <alignment horizontal="center" vertical="center"/>
    </xf>
    <xf numFmtId="0" fontId="5" fillId="33" borderId="11" xfId="0" applyFont="1" applyFill="1" applyBorder="1" applyAlignment="1">
      <alignment vertical="center"/>
    </xf>
    <xf numFmtId="0" fontId="0" fillId="0" borderId="11" xfId="0" applyFill="1" applyBorder="1" applyAlignment="1">
      <alignment vertical="center"/>
    </xf>
    <xf numFmtId="1" fontId="5" fillId="32" borderId="11" xfId="0" applyNumberFormat="1" applyFont="1" applyFill="1" applyBorder="1" applyAlignment="1">
      <alignment vertical="center"/>
    </xf>
    <xf numFmtId="0" fontId="6" fillId="32" borderId="11" xfId="0" applyFont="1" applyFill="1" applyBorder="1" applyAlignment="1">
      <alignment vertical="center"/>
    </xf>
    <xf numFmtId="181" fontId="5" fillId="0" borderId="0" xfId="0" applyNumberFormat="1" applyFont="1" applyFill="1" applyAlignment="1" applyProtection="1">
      <alignment vertical="center"/>
      <protection locked="0"/>
    </xf>
    <xf numFmtId="0" fontId="5" fillId="0" borderId="0" xfId="0" applyFont="1" applyFill="1" applyAlignment="1">
      <alignment horizontal="right"/>
    </xf>
    <xf numFmtId="0" fontId="3"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right" vertical="center" wrapText="1"/>
      <protection/>
    </xf>
    <xf numFmtId="0" fontId="13" fillId="0" borderId="0" xfId="0" applyFont="1" applyAlignment="1">
      <alignment/>
    </xf>
    <xf numFmtId="0" fontId="15" fillId="0" borderId="15" xfId="0" applyNumberFormat="1" applyFont="1" applyFill="1" applyBorder="1" applyAlignment="1" applyProtection="1">
      <alignment horizontal="left" vertical="center"/>
      <protection/>
    </xf>
    <xf numFmtId="0" fontId="15" fillId="0" borderId="0" xfId="0" applyFont="1" applyAlignment="1">
      <alignment/>
    </xf>
    <xf numFmtId="0" fontId="15" fillId="0" borderId="0" xfId="0" applyNumberFormat="1" applyFont="1" applyFill="1" applyAlignment="1" applyProtection="1">
      <alignment horizontal="right" vertical="center" wrapText="1"/>
      <protection/>
    </xf>
    <xf numFmtId="0" fontId="15" fillId="0" borderId="13" xfId="0" applyNumberFormat="1" applyFont="1" applyFill="1" applyBorder="1" applyAlignment="1" applyProtection="1">
      <alignment horizontal="center" vertical="center" wrapText="1"/>
      <protection/>
    </xf>
    <xf numFmtId="0" fontId="15" fillId="0" borderId="16"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0" xfId="0" applyFont="1" applyFill="1" applyAlignment="1">
      <alignment horizontal="center" vertical="center" wrapText="1"/>
    </xf>
    <xf numFmtId="0" fontId="15" fillId="0" borderId="0" xfId="0" applyFont="1" applyAlignment="1">
      <alignment horizontal="center" vertical="center" wrapText="1"/>
    </xf>
    <xf numFmtId="179" fontId="15" fillId="0" borderId="11" xfId="0" applyNumberFormat="1" applyFont="1" applyFill="1" applyBorder="1" applyAlignment="1">
      <alignment horizontal="right" vertical="center"/>
    </xf>
    <xf numFmtId="0" fontId="15" fillId="0" borderId="17" xfId="0" applyNumberFormat="1" applyFont="1" applyFill="1" applyBorder="1" applyAlignment="1">
      <alignment horizontal="left" vertical="center"/>
    </xf>
    <xf numFmtId="0" fontId="15" fillId="0" borderId="11" xfId="0" applyNumberFormat="1" applyFont="1" applyFill="1" applyBorder="1" applyAlignment="1">
      <alignment horizontal="left" vertical="center"/>
    </xf>
    <xf numFmtId="0" fontId="15" fillId="0" borderId="0" xfId="0" applyFont="1" applyFill="1" applyAlignment="1">
      <alignment/>
    </xf>
    <xf numFmtId="0" fontId="15" fillId="0" borderId="18" xfId="0" applyNumberFormat="1" applyFont="1" applyFill="1" applyBorder="1" applyAlignment="1">
      <alignment horizontal="left" vertical="center"/>
    </xf>
    <xf numFmtId="0" fontId="15" fillId="0" borderId="11"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18" xfId="0" applyFont="1" applyFill="1" applyBorder="1" applyAlignment="1">
      <alignment horizontal="left" vertical="center"/>
    </xf>
    <xf numFmtId="179" fontId="15" fillId="0" borderId="19" xfId="0" applyNumberFormat="1" applyFont="1" applyFill="1" applyBorder="1" applyAlignment="1">
      <alignment horizontal="right" vertical="center"/>
    </xf>
    <xf numFmtId="179" fontId="15" fillId="0" borderId="20" xfId="0" applyNumberFormat="1" applyFont="1" applyFill="1" applyBorder="1" applyAlignment="1">
      <alignment horizontal="right" vertical="center"/>
    </xf>
    <xf numFmtId="0" fontId="15" fillId="0" borderId="21" xfId="0" applyFont="1" applyFill="1" applyBorder="1" applyAlignment="1">
      <alignment horizontal="left" vertical="center"/>
    </xf>
    <xf numFmtId="0" fontId="15" fillId="0" borderId="11" xfId="52" applyFont="1" applyFill="1" applyBorder="1" applyAlignment="1">
      <alignment horizontal="left" vertical="center"/>
      <protection/>
    </xf>
    <xf numFmtId="0" fontId="0" fillId="0" borderId="0" xfId="0" applyFill="1" applyAlignment="1">
      <alignment/>
    </xf>
    <xf numFmtId="0" fontId="15" fillId="0" borderId="22" xfId="0" applyNumberFormat="1" applyFont="1" applyFill="1" applyBorder="1" applyAlignment="1">
      <alignment horizontal="left" vertical="center"/>
    </xf>
    <xf numFmtId="0" fontId="15" fillId="0" borderId="22" xfId="0" applyFont="1" applyFill="1" applyBorder="1" applyAlignment="1">
      <alignment horizontal="left" vertical="center"/>
    </xf>
    <xf numFmtId="0" fontId="15" fillId="0" borderId="23" xfId="0" applyFont="1" applyFill="1" applyBorder="1" applyAlignment="1">
      <alignment horizontal="left" vertical="center"/>
    </xf>
    <xf numFmtId="0" fontId="15" fillId="0" borderId="12" xfId="0" applyFont="1" applyFill="1" applyBorder="1" applyAlignment="1">
      <alignment horizontal="left" vertical="center"/>
    </xf>
    <xf numFmtId="0" fontId="17" fillId="0" borderId="11" xfId="0" applyFont="1" applyBorder="1" applyAlignment="1">
      <alignment horizontal="center" vertical="center"/>
    </xf>
    <xf numFmtId="0" fontId="0" fillId="0" borderId="0" xfId="0" applyFont="1" applyAlignment="1">
      <alignment horizontal="right"/>
    </xf>
    <xf numFmtId="0" fontId="0" fillId="0" borderId="11" xfId="0" applyFont="1" applyBorder="1" applyAlignment="1">
      <alignment horizontal="center" vertical="center"/>
    </xf>
    <xf numFmtId="0" fontId="0" fillId="0" borderId="11" xfId="0" applyBorder="1" applyAlignment="1">
      <alignment horizontal="center" vertical="center"/>
    </xf>
    <xf numFmtId="0" fontId="4" fillId="0" borderId="0" xfId="41">
      <alignment/>
      <protection/>
    </xf>
    <xf numFmtId="0" fontId="9" fillId="0" borderId="11" xfId="43" applyFont="1" applyFill="1" applyBorder="1" applyAlignment="1" applyProtection="1">
      <alignment horizontal="center" vertical="center"/>
      <protection locked="0"/>
    </xf>
    <xf numFmtId="0" fontId="9" fillId="0" borderId="11" xfId="43" applyFont="1" applyFill="1" applyBorder="1" applyAlignment="1" applyProtection="1">
      <alignment horizontal="center" vertical="center" wrapText="1"/>
      <protection locked="0"/>
    </xf>
    <xf numFmtId="0" fontId="9" fillId="0" borderId="11" xfId="43" applyFont="1" applyFill="1" applyBorder="1" applyAlignment="1" applyProtection="1">
      <alignment horizontal="left" vertical="center"/>
      <protection locked="0"/>
    </xf>
    <xf numFmtId="182" fontId="4" fillId="0" borderId="0" xfId="41" applyNumberFormat="1">
      <alignment/>
      <protection/>
    </xf>
    <xf numFmtId="0" fontId="5" fillId="0" borderId="11" xfId="43" applyFont="1" applyFill="1" applyBorder="1" applyAlignment="1" applyProtection="1">
      <alignment vertical="center"/>
      <protection locked="0"/>
    </xf>
    <xf numFmtId="0" fontId="5" fillId="0" borderId="11" xfId="43" applyFont="1" applyFill="1" applyBorder="1" applyAlignment="1" applyProtection="1">
      <alignment horizontal="center" vertical="center"/>
      <protection locked="0"/>
    </xf>
    <xf numFmtId="0" fontId="9" fillId="0" borderId="11" xfId="43" applyFont="1" applyFill="1" applyBorder="1" applyAlignment="1" applyProtection="1">
      <alignment vertical="center"/>
      <protection locked="0"/>
    </xf>
    <xf numFmtId="0" fontId="5" fillId="0" borderId="11" xfId="43" applyFont="1" applyFill="1" applyBorder="1" applyAlignment="1" applyProtection="1">
      <alignment vertical="center" wrapText="1"/>
      <protection locked="0"/>
    </xf>
    <xf numFmtId="0" fontId="5" fillId="0" borderId="0" xfId="43" applyFont="1" applyFill="1" applyBorder="1" applyAlignment="1" applyProtection="1">
      <alignment vertical="center"/>
      <protection locked="0"/>
    </xf>
    <xf numFmtId="0" fontId="5" fillId="0" borderId="0" xfId="43" applyFont="1" applyFill="1" applyBorder="1" applyAlignment="1" applyProtection="1">
      <alignment horizontal="center" vertical="center"/>
      <protection locked="0"/>
    </xf>
    <xf numFmtId="0" fontId="5" fillId="0" borderId="0" xfId="43" applyFont="1" applyFill="1" applyBorder="1" applyAlignment="1" applyProtection="1">
      <alignment horizontal="center" vertical="center"/>
      <protection/>
    </xf>
    <xf numFmtId="0" fontId="4" fillId="0" borderId="0" xfId="41" applyFont="1" applyAlignment="1">
      <alignment horizontal="right"/>
      <protection/>
    </xf>
    <xf numFmtId="0" fontId="15" fillId="0" borderId="0" xfId="48" applyFont="1" applyFill="1" applyAlignment="1">
      <alignment vertical="center"/>
      <protection/>
    </xf>
    <xf numFmtId="0" fontId="15" fillId="0" borderId="15" xfId="48" applyFont="1" applyFill="1" applyBorder="1" applyAlignment="1">
      <alignment horizontal="right"/>
      <protection/>
    </xf>
    <xf numFmtId="0" fontId="0" fillId="0" borderId="11" xfId="50" applyFont="1" applyFill="1" applyBorder="1" applyAlignment="1">
      <alignment horizontal="center" vertical="center"/>
      <protection/>
    </xf>
    <xf numFmtId="0" fontId="0" fillId="0" borderId="11" xfId="41" applyFont="1" applyBorder="1" applyAlignment="1">
      <alignment horizontal="center" vertical="center"/>
      <protection/>
    </xf>
    <xf numFmtId="49" fontId="0" fillId="0" borderId="11" xfId="53" applyNumberFormat="1" applyFont="1" applyFill="1" applyBorder="1" applyAlignment="1">
      <alignment vertical="center"/>
      <protection/>
    </xf>
    <xf numFmtId="184" fontId="0" fillId="0" borderId="11" xfId="67" applyNumberFormat="1" applyFont="1" applyFill="1" applyBorder="1" applyAlignment="1">
      <alignment vertical="center"/>
    </xf>
    <xf numFmtId="0" fontId="0" fillId="0" borderId="11" xfId="50" applyFont="1" applyFill="1" applyBorder="1">
      <alignment vertical="center"/>
      <protection/>
    </xf>
    <xf numFmtId="0" fontId="4" fillId="0" borderId="11" xfId="41" applyBorder="1">
      <alignment/>
      <protection/>
    </xf>
    <xf numFmtId="0" fontId="15" fillId="0" borderId="0" xfId="49" applyFont="1" applyFill="1" applyAlignment="1">
      <alignment vertical="center"/>
      <protection/>
    </xf>
    <xf numFmtId="0" fontId="0" fillId="0" borderId="11" xfId="51" applyFont="1" applyFill="1" applyBorder="1" applyAlignment="1">
      <alignment horizontal="center" vertical="center"/>
      <protection/>
    </xf>
    <xf numFmtId="49" fontId="0" fillId="0" borderId="11" xfId="54" applyNumberFormat="1" applyFont="1" applyFill="1" applyBorder="1" applyAlignment="1">
      <alignment vertical="center"/>
      <protection/>
    </xf>
    <xf numFmtId="0" fontId="0" fillId="0" borderId="11" xfId="51" applyFont="1" applyFill="1" applyBorder="1">
      <alignment vertical="center"/>
      <protection/>
    </xf>
    <xf numFmtId="0" fontId="15" fillId="0" borderId="15" xfId="49" applyFont="1" applyFill="1" applyBorder="1" applyAlignment="1">
      <alignment horizontal="right"/>
      <protection/>
    </xf>
    <xf numFmtId="0" fontId="4" fillId="0" borderId="0" xfId="0" applyFont="1" applyAlignment="1">
      <alignment vertical="center"/>
    </xf>
    <xf numFmtId="0" fontId="15" fillId="0" borderId="0" xfId="0" applyNumberFormat="1" applyFont="1" applyFill="1" applyAlignment="1" applyProtection="1">
      <alignment horizontal="left" vertical="center"/>
      <protection/>
    </xf>
    <xf numFmtId="0" fontId="15" fillId="0" borderId="0" xfId="0" applyFont="1" applyAlignment="1">
      <alignment vertical="center"/>
    </xf>
    <xf numFmtId="0" fontId="15" fillId="0" borderId="0" xfId="0" applyFont="1" applyAlignment="1">
      <alignment horizontal="right" vertical="center"/>
    </xf>
    <xf numFmtId="0" fontId="15" fillId="0" borderId="10" xfId="0" applyFont="1" applyBorder="1" applyAlignment="1">
      <alignment horizontal="center" vertical="center"/>
    </xf>
    <xf numFmtId="0" fontId="15" fillId="0" borderId="19" xfId="0" applyFont="1" applyBorder="1" applyAlignment="1">
      <alignment horizontal="center" vertical="center"/>
    </xf>
    <xf numFmtId="0" fontId="15" fillId="0" borderId="11" xfId="0" applyFont="1" applyBorder="1" applyAlignment="1">
      <alignment horizontal="center" vertical="center" wrapText="1"/>
    </xf>
    <xf numFmtId="185" fontId="15" fillId="0" borderId="11" xfId="0" applyNumberFormat="1" applyFont="1" applyFill="1" applyBorder="1" applyAlignment="1">
      <alignment horizontal="center" vertical="center"/>
    </xf>
    <xf numFmtId="49" fontId="15" fillId="0" borderId="11" xfId="0" applyNumberFormat="1" applyFont="1" applyFill="1" applyBorder="1" applyAlignment="1">
      <alignment horizontal="left" vertical="center" wrapText="1"/>
    </xf>
    <xf numFmtId="49" fontId="15" fillId="0" borderId="11" xfId="0" applyNumberFormat="1" applyFont="1" applyFill="1" applyBorder="1" applyAlignment="1">
      <alignment horizontal="left" vertical="center"/>
    </xf>
    <xf numFmtId="179" fontId="15" fillId="0" borderId="10" xfId="0" applyNumberFormat="1" applyFont="1" applyFill="1" applyBorder="1" applyAlignment="1">
      <alignment horizontal="right" vertical="center"/>
    </xf>
    <xf numFmtId="0" fontId="15" fillId="0" borderId="0" xfId="0" applyFont="1" applyFill="1" applyAlignment="1">
      <alignment vertical="center"/>
    </xf>
    <xf numFmtId="0" fontId="0" fillId="0" borderId="0" xfId="0" applyAlignment="1">
      <alignment horizontal="right"/>
    </xf>
    <xf numFmtId="0" fontId="22" fillId="0" borderId="11" xfId="0" applyFont="1" applyBorder="1" applyAlignment="1">
      <alignment horizontal="center" vertical="center"/>
    </xf>
    <xf numFmtId="0" fontId="0" fillId="0" borderId="11" xfId="0" applyBorder="1" applyAlignment="1">
      <alignment/>
    </xf>
    <xf numFmtId="178" fontId="0" fillId="0" borderId="11" xfId="0" applyNumberFormat="1" applyBorder="1" applyAlignment="1">
      <alignment/>
    </xf>
    <xf numFmtId="0" fontId="3" fillId="0" borderId="0" xfId="0" applyFont="1" applyFill="1" applyAlignment="1">
      <alignment/>
    </xf>
    <xf numFmtId="0" fontId="0" fillId="0" borderId="0" xfId="0" applyFont="1" applyFill="1" applyAlignment="1">
      <alignment/>
    </xf>
    <xf numFmtId="0" fontId="0" fillId="0" borderId="0" xfId="0" applyFill="1" applyAlignment="1">
      <alignment horizontal="right"/>
    </xf>
    <xf numFmtId="0" fontId="0" fillId="0" borderId="0" xfId="0" applyFont="1" applyFill="1" applyAlignment="1">
      <alignment horizontal="right"/>
    </xf>
    <xf numFmtId="0" fontId="8" fillId="0" borderId="0" xfId="0" applyFont="1" applyFill="1" applyAlignment="1">
      <alignment vertical="center"/>
    </xf>
    <xf numFmtId="3" fontId="5" fillId="0" borderId="11" xfId="0" applyNumberFormat="1" applyFont="1" applyFill="1" applyBorder="1" applyAlignment="1" applyProtection="1">
      <alignment vertical="center"/>
      <protection/>
    </xf>
    <xf numFmtId="0" fontId="5" fillId="4" borderId="11" xfId="0" applyFont="1" applyFill="1" applyBorder="1" applyAlignment="1">
      <alignment vertical="center"/>
    </xf>
    <xf numFmtId="0" fontId="10" fillId="0" borderId="24" xfId="0" applyFont="1" applyFill="1" applyBorder="1" applyAlignment="1">
      <alignment vertical="center"/>
    </xf>
    <xf numFmtId="3" fontId="5" fillId="0" borderId="11" xfId="0" applyNumberFormat="1" applyFont="1" applyFill="1" applyBorder="1" applyAlignment="1" applyProtection="1">
      <alignment horizontal="left" vertical="center"/>
      <protection/>
    </xf>
    <xf numFmtId="0" fontId="5" fillId="0" borderId="11" xfId="0" applyFont="1" applyFill="1" applyBorder="1" applyAlignment="1">
      <alignment horizontal="left" vertical="center"/>
    </xf>
    <xf numFmtId="0" fontId="5" fillId="3" borderId="11" xfId="0" applyFont="1" applyFill="1" applyBorder="1" applyAlignment="1">
      <alignment vertical="center"/>
    </xf>
    <xf numFmtId="0" fontId="8" fillId="0" borderId="11" xfId="0" applyFont="1" applyFill="1" applyBorder="1" applyAlignment="1">
      <alignment horizontal="distributed" vertical="center"/>
    </xf>
    <xf numFmtId="0" fontId="0" fillId="0" borderId="11" xfId="0"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9" fillId="0" borderId="11" xfId="0" applyFont="1" applyFill="1" applyBorder="1" applyAlignment="1">
      <alignment horizontal="distributed" vertical="center"/>
    </xf>
    <xf numFmtId="0" fontId="0" fillId="0" borderId="11" xfId="0" applyFont="1" applyFill="1" applyBorder="1" applyAlignment="1">
      <alignment vertical="center"/>
    </xf>
    <xf numFmtId="0" fontId="0" fillId="0" borderId="0" xfId="0" applyFont="1" applyFill="1" applyAlignment="1">
      <alignment vertical="center"/>
    </xf>
    <xf numFmtId="0" fontId="2" fillId="0" borderId="0" xfId="0" applyFont="1" applyFill="1" applyAlignment="1">
      <alignment horizontal="center" vertical="center"/>
    </xf>
    <xf numFmtId="0" fontId="5" fillId="0" borderId="25" xfId="0" applyFont="1" applyFill="1" applyBorder="1" applyAlignment="1">
      <alignment horizontal="left" vertical="center" wrapText="1"/>
    </xf>
    <xf numFmtId="0" fontId="2" fillId="32" borderId="0" xfId="0" applyFont="1" applyFill="1" applyAlignment="1">
      <alignment horizontal="center" vertical="center"/>
    </xf>
    <xf numFmtId="0" fontId="2" fillId="0" borderId="0" xfId="0" applyFont="1" applyFill="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14" fillId="0" borderId="0" xfId="0" applyNumberFormat="1" applyFont="1" applyFill="1" applyAlignment="1" applyProtection="1">
      <alignment horizontal="center" vertical="center" wrapText="1"/>
      <protection/>
    </xf>
    <xf numFmtId="0" fontId="15" fillId="0" borderId="27" xfId="0" applyNumberFormat="1" applyFont="1" applyFill="1" applyBorder="1" applyAlignment="1" applyProtection="1">
      <alignment horizontal="center" vertical="center" wrapText="1"/>
      <protection/>
    </xf>
    <xf numFmtId="0" fontId="15" fillId="0" borderId="13" xfId="0" applyFont="1" applyFill="1" applyBorder="1" applyAlignment="1">
      <alignment horizontal="left" vertical="center"/>
    </xf>
    <xf numFmtId="0" fontId="15" fillId="0" borderId="28"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29" xfId="0" applyFont="1" applyBorder="1" applyAlignment="1">
      <alignment horizontal="left" vertical="top"/>
    </xf>
    <xf numFmtId="0" fontId="15" fillId="0" borderId="24" xfId="0" applyFont="1" applyBorder="1" applyAlignment="1">
      <alignment horizontal="left" vertical="top"/>
    </xf>
    <xf numFmtId="0" fontId="15" fillId="0" borderId="30" xfId="0" applyFont="1" applyBorder="1" applyAlignment="1">
      <alignment horizontal="left" vertical="top"/>
    </xf>
    <xf numFmtId="0" fontId="15" fillId="0" borderId="31" xfId="0" applyFont="1" applyBorder="1" applyAlignment="1">
      <alignment horizontal="left" vertical="top"/>
    </xf>
    <xf numFmtId="0" fontId="15" fillId="0" borderId="32" xfId="0" applyFont="1" applyBorder="1" applyAlignment="1">
      <alignment horizontal="left" vertical="top"/>
    </xf>
    <xf numFmtId="0" fontId="15" fillId="0" borderId="33" xfId="0" applyFont="1" applyBorder="1" applyAlignment="1">
      <alignment horizontal="left" vertical="top"/>
    </xf>
    <xf numFmtId="0" fontId="19" fillId="0" borderId="0" xfId="0" applyFont="1" applyAlignment="1">
      <alignment horizontal="center"/>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xf>
    <xf numFmtId="0" fontId="9" fillId="0" borderId="13"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9" xfId="0" applyFont="1" applyFill="1" applyBorder="1" applyAlignment="1">
      <alignment horizontal="center" vertical="center"/>
    </xf>
    <xf numFmtId="0" fontId="21" fillId="0" borderId="0" xfId="0" applyFont="1" applyAlignment="1">
      <alignment horizontal="center" vertical="top" wrapText="1"/>
    </xf>
    <xf numFmtId="0" fontId="19" fillId="0" borderId="0" xfId="41" applyFont="1" applyAlignment="1">
      <alignment horizontal="center"/>
      <protection/>
    </xf>
    <xf numFmtId="44" fontId="16" fillId="0" borderId="0" xfId="58" applyFont="1" applyFill="1" applyAlignment="1">
      <alignment horizontal="center" vertical="top"/>
    </xf>
    <xf numFmtId="44" fontId="16" fillId="0" borderId="0" xfId="59" applyFont="1" applyFill="1" applyAlignment="1">
      <alignment horizontal="center"/>
    </xf>
    <xf numFmtId="0" fontId="14" fillId="0" borderId="0" xfId="0" applyFont="1" applyAlignment="1">
      <alignment horizontal="center" vertical="center"/>
    </xf>
    <xf numFmtId="0" fontId="15" fillId="0" borderId="13"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3"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14" xfId="0" applyFont="1" applyFill="1" applyBorder="1" applyAlignment="1">
      <alignment horizontal="center" vertical="center"/>
    </xf>
    <xf numFmtId="0" fontId="21" fillId="0" borderId="0" xfId="0" applyFont="1" applyAlignment="1">
      <alignment horizontal="center" vertical="top"/>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2" xfId="42"/>
    <cellStyle name="常规 2" xfId="43"/>
    <cellStyle name="常规 2 2" xfId="44"/>
    <cellStyle name="常规 3" xfId="45"/>
    <cellStyle name="常规 3 2" xfId="46"/>
    <cellStyle name="常规 4" xfId="47"/>
    <cellStyle name="常规 56" xfId="48"/>
    <cellStyle name="常规 57" xfId="49"/>
    <cellStyle name="常规_2017年人代会报告附表2016-12-21" xfId="50"/>
    <cellStyle name="常规_2017年人代会报告附表2016-12-21 2" xfId="51"/>
    <cellStyle name="常规_SQL Statement" xfId="52"/>
    <cellStyle name="常规_报国库不带公式——2013年12月份分析表2014-01-01定稿" xfId="53"/>
    <cellStyle name="常规_报国库不带公式——2013年12月份分析表2014-01-01定稿 2" xfId="54"/>
    <cellStyle name="好" xfId="55"/>
    <cellStyle name="汇总" xfId="56"/>
    <cellStyle name="Currency" xfId="57"/>
    <cellStyle name="货币 4" xfId="58"/>
    <cellStyle name="货币 5" xfId="59"/>
    <cellStyle name="Currency [0]" xfId="60"/>
    <cellStyle name="计算" xfId="61"/>
    <cellStyle name="检查单元格" xfId="62"/>
    <cellStyle name="解释性文本" xfId="63"/>
    <cellStyle name="警告文本" xfId="64"/>
    <cellStyle name="链接单元格" xfId="65"/>
    <cellStyle name="Comma" xfId="66"/>
    <cellStyle name="千位分隔 5" xfId="67"/>
    <cellStyle name="千位分隔 6"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注释" xfId="79"/>
  </cellStyles>
  <dxfs count="1">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4.83.10\&#32593;&#32476;&#25991;&#20214;&#22841;(&#26426;&#26500;)\203-&#39044;&#31639;&#31185;(&#22269;&#24211;&#31185;)\2017&#24180;&#24230;&#36164;&#26009;\&#23457;&#35745;&#36164;&#26009;\2017&#24180;&#24180;&#21021;&#39044;&#31639;\2017&#24180;&#24509;&#24030;&#21306;&#36130;&#25919;&#39044;&#31639;&#34920;(&#20844;&#24335;&#65289;&#259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e"/>
      <sheetName val="错误信息"/>
      <sheetName val="封面"/>
      <sheetName val="目录"/>
      <sheetName val="表一"/>
      <sheetName val="表二"/>
      <sheetName val="表三"/>
      <sheetName val="表四"/>
      <sheetName val="表五"/>
      <sheetName val="表六 (1)"/>
      <sheetName val="表六（2)"/>
      <sheetName val="表七"/>
      <sheetName val="表八"/>
      <sheetName val="表九"/>
      <sheetName val="表十"/>
      <sheetName val="表十一"/>
      <sheetName val="表十二"/>
      <sheetName val="表十三"/>
      <sheetName val="表十四"/>
    </sheetNames>
    <sheetDataSet>
      <sheetData sheetId="11">
        <row r="6">
          <cell r="G6">
            <v>60</v>
          </cell>
        </row>
        <row r="7">
          <cell r="G7">
            <v>60</v>
          </cell>
        </row>
        <row r="8">
          <cell r="G8">
            <v>1036</v>
          </cell>
        </row>
        <row r="9">
          <cell r="G9">
            <v>1036</v>
          </cell>
        </row>
        <row r="11">
          <cell r="G11">
            <v>0</v>
          </cell>
        </row>
        <row r="14">
          <cell r="G14">
            <v>19691</v>
          </cell>
        </row>
        <row r="15">
          <cell r="G15">
            <v>17877</v>
          </cell>
        </row>
        <row r="19">
          <cell r="G19">
            <v>1117</v>
          </cell>
        </row>
        <row r="20">
          <cell r="G20">
            <v>536</v>
          </cell>
        </row>
        <row r="21">
          <cell r="G21">
            <v>0</v>
          </cell>
        </row>
        <row r="26">
          <cell r="G26">
            <v>0</v>
          </cell>
        </row>
        <row r="33">
          <cell r="G33">
            <v>21</v>
          </cell>
        </row>
        <row r="34">
          <cell r="G34">
            <v>3</v>
          </cell>
        </row>
        <row r="35">
          <cell r="G35">
            <v>18</v>
          </cell>
        </row>
        <row r="37">
          <cell r="G37">
            <v>0</v>
          </cell>
        </row>
        <row r="39">
          <cell r="G39">
            <v>425</v>
          </cell>
        </row>
        <row r="40">
          <cell r="G40">
            <v>5</v>
          </cell>
        </row>
        <row r="42">
          <cell r="G42">
            <v>420</v>
          </cell>
        </row>
        <row r="43">
          <cell r="G43">
            <v>333</v>
          </cell>
        </row>
        <row r="44">
          <cell r="G44">
            <v>5</v>
          </cell>
        </row>
        <row r="46">
          <cell r="G46">
            <v>21571</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4"/>
  <sheetViews>
    <sheetView showGridLines="0" zoomScaleSheetLayoutView="100" zoomScalePageLayoutView="0" workbookViewId="0" topLeftCell="A1">
      <pane ySplit="4" topLeftCell="A53" activePane="bottomLeft" state="frozen"/>
      <selection pane="topLeft" activeCell="A1" sqref="A1"/>
      <selection pane="bottomLeft" activeCell="B58" sqref="B58"/>
    </sheetView>
  </sheetViews>
  <sheetFormatPr defaultColWidth="9.00390625" defaultRowHeight="14.25"/>
  <cols>
    <col min="1" max="1" width="26.625" style="12" customWidth="1"/>
    <col min="2" max="2" width="30.625" style="12" customWidth="1"/>
    <col min="3" max="16384" width="9.00390625" style="12" customWidth="1"/>
  </cols>
  <sheetData>
    <row r="1" ht="18" customHeight="1">
      <c r="A1" s="13" t="s">
        <v>27</v>
      </c>
    </row>
    <row r="2" spans="1:2" s="11" customFormat="1" ht="20.25">
      <c r="A2" s="183" t="s">
        <v>28</v>
      </c>
      <c r="B2" s="183"/>
    </row>
    <row r="3" ht="20.25" customHeight="1">
      <c r="B3" s="86" t="s">
        <v>1381</v>
      </c>
    </row>
    <row r="4" spans="1:2" ht="31.5" customHeight="1">
      <c r="A4" s="19" t="s">
        <v>30</v>
      </c>
      <c r="B4" s="19" t="s">
        <v>32</v>
      </c>
    </row>
    <row r="5" spans="1:2" s="175" customFormat="1" ht="46.5" customHeight="1">
      <c r="A5" s="174" t="s">
        <v>33</v>
      </c>
      <c r="B5" s="174">
        <f>SUM(B6:B21)</f>
        <v>276950</v>
      </c>
    </row>
    <row r="6" spans="1:2" s="175" customFormat="1" ht="46.5" customHeight="1">
      <c r="A6" s="174" t="s">
        <v>34</v>
      </c>
      <c r="B6" s="174">
        <v>65000</v>
      </c>
    </row>
    <row r="7" spans="1:2" s="175" customFormat="1" ht="46.5" customHeight="1">
      <c r="A7" s="174" t="s">
        <v>35</v>
      </c>
      <c r="B7" s="174">
        <v>50000</v>
      </c>
    </row>
    <row r="8" spans="1:2" s="175" customFormat="1" ht="46.5" customHeight="1">
      <c r="A8" s="174" t="s">
        <v>36</v>
      </c>
      <c r="B8" s="174"/>
    </row>
    <row r="9" spans="1:2" s="175" customFormat="1" ht="46.5" customHeight="1">
      <c r="A9" s="174" t="s">
        <v>37</v>
      </c>
      <c r="B9" s="174">
        <v>28000</v>
      </c>
    </row>
    <row r="10" spans="1:2" s="175" customFormat="1" ht="46.5" customHeight="1">
      <c r="A10" s="174" t="s">
        <v>38</v>
      </c>
      <c r="B10" s="174"/>
    </row>
    <row r="11" spans="1:2" s="175" customFormat="1" ht="46.5" customHeight="1">
      <c r="A11" s="174" t="s">
        <v>39</v>
      </c>
      <c r="B11" s="174"/>
    </row>
    <row r="12" spans="1:2" s="175" customFormat="1" ht="46.5" customHeight="1">
      <c r="A12" s="174" t="s">
        <v>40</v>
      </c>
      <c r="B12" s="174">
        <v>18900</v>
      </c>
    </row>
    <row r="13" spans="1:2" s="175" customFormat="1" ht="46.5" customHeight="1">
      <c r="A13" s="174" t="s">
        <v>41</v>
      </c>
      <c r="B13" s="174">
        <v>3600</v>
      </c>
    </row>
    <row r="14" spans="1:2" s="175" customFormat="1" ht="46.5" customHeight="1">
      <c r="A14" s="174" t="s">
        <v>42</v>
      </c>
      <c r="B14" s="174">
        <v>2800</v>
      </c>
    </row>
    <row r="15" spans="1:2" s="175" customFormat="1" ht="46.5" customHeight="1">
      <c r="A15" s="174" t="s">
        <v>43</v>
      </c>
      <c r="B15" s="174">
        <v>46500</v>
      </c>
    </row>
    <row r="16" spans="1:2" s="175" customFormat="1" ht="46.5" customHeight="1">
      <c r="A16" s="174" t="s">
        <v>44</v>
      </c>
      <c r="B16" s="174">
        <v>8800</v>
      </c>
    </row>
    <row r="17" spans="1:2" s="175" customFormat="1" ht="46.5" customHeight="1">
      <c r="A17" s="174" t="s">
        <v>45</v>
      </c>
      <c r="B17" s="174">
        <v>350</v>
      </c>
    </row>
    <row r="18" spans="1:2" s="175" customFormat="1" ht="46.5" customHeight="1">
      <c r="A18" s="174" t="s">
        <v>46</v>
      </c>
      <c r="B18" s="174">
        <v>53000</v>
      </c>
    </row>
    <row r="19" spans="1:2" s="175" customFormat="1" ht="46.5" customHeight="1">
      <c r="A19" s="174" t="s">
        <v>47</v>
      </c>
      <c r="B19" s="174"/>
    </row>
    <row r="20" spans="1:2" s="175" customFormat="1" ht="46.5" customHeight="1">
      <c r="A20" s="174" t="s">
        <v>48</v>
      </c>
      <c r="B20" s="174"/>
    </row>
    <row r="21" spans="1:2" s="175" customFormat="1" ht="46.5" customHeight="1">
      <c r="A21" s="174" t="s">
        <v>49</v>
      </c>
      <c r="B21" s="174"/>
    </row>
    <row r="22" spans="1:2" s="175" customFormat="1" ht="46.5" customHeight="1">
      <c r="A22" s="174" t="s">
        <v>50</v>
      </c>
      <c r="B22" s="174">
        <f>SUM(B23:B30)</f>
        <v>9700</v>
      </c>
    </row>
    <row r="23" spans="1:2" s="175" customFormat="1" ht="46.5" customHeight="1">
      <c r="A23" s="174" t="s">
        <v>51</v>
      </c>
      <c r="B23" s="174"/>
    </row>
    <row r="24" spans="1:2" s="175" customFormat="1" ht="46.5" customHeight="1">
      <c r="A24" s="174" t="s">
        <v>52</v>
      </c>
      <c r="B24" s="174">
        <v>3700</v>
      </c>
    </row>
    <row r="25" spans="1:2" s="175" customFormat="1" ht="46.5" customHeight="1">
      <c r="A25" s="174" t="s">
        <v>53</v>
      </c>
      <c r="B25" s="174">
        <v>1500</v>
      </c>
    </row>
    <row r="26" spans="1:2" s="175" customFormat="1" ht="46.5" customHeight="1">
      <c r="A26" s="174" t="s">
        <v>54</v>
      </c>
      <c r="B26" s="174"/>
    </row>
    <row r="27" spans="1:2" s="175" customFormat="1" ht="46.5" customHeight="1">
      <c r="A27" s="174" t="s">
        <v>55</v>
      </c>
      <c r="B27" s="174">
        <v>4500</v>
      </c>
    </row>
    <row r="28" spans="1:2" s="175" customFormat="1" ht="46.5" customHeight="1">
      <c r="A28" s="174" t="s">
        <v>56</v>
      </c>
      <c r="B28" s="174"/>
    </row>
    <row r="29" spans="1:2" s="177" customFormat="1" ht="46.5" customHeight="1">
      <c r="A29" s="174" t="s">
        <v>57</v>
      </c>
      <c r="B29" s="176"/>
    </row>
    <row r="30" spans="1:2" s="177" customFormat="1" ht="46.5" customHeight="1">
      <c r="A30" s="178" t="s">
        <v>58</v>
      </c>
      <c r="B30" s="176"/>
    </row>
    <row r="31" spans="1:2" s="177" customFormat="1" ht="46.5" customHeight="1">
      <c r="A31" s="178" t="s">
        <v>26</v>
      </c>
      <c r="B31" s="176"/>
    </row>
    <row r="32" spans="1:2" s="179" customFormat="1" ht="46.5" customHeight="1">
      <c r="A32" s="178" t="s">
        <v>26</v>
      </c>
      <c r="B32" s="178"/>
    </row>
    <row r="33" spans="1:2" s="182" customFormat="1" ht="46.5" customHeight="1">
      <c r="A33" s="180" t="s">
        <v>59</v>
      </c>
      <c r="B33" s="181">
        <f>SUM(B5,B22)</f>
        <v>286650</v>
      </c>
    </row>
    <row r="34" spans="1:2" ht="18.75" customHeight="1">
      <c r="A34" s="184" t="s">
        <v>26</v>
      </c>
      <c r="B34" s="184"/>
    </row>
    <row r="35" ht="19.5" customHeight="1"/>
    <row r="36" ht="19.5" customHeight="1"/>
    <row r="37" ht="19.5" customHeight="1"/>
    <row r="38" ht="19.5" customHeight="1"/>
  </sheetData>
  <sheetProtection/>
  <mergeCells count="2">
    <mergeCell ref="A2:B2"/>
    <mergeCell ref="A34:B34"/>
  </mergeCells>
  <printOptions horizontalCentered="1"/>
  <pageMargins left="0.47244094488189" right="0.47244094488189" top="0.196850393700787" bottom="0.078740157480315" header="0" footer="0"/>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E25"/>
  <sheetViews>
    <sheetView zoomScalePageLayoutView="0" workbookViewId="0" topLeftCell="A1">
      <selection activeCell="B8" sqref="B8"/>
    </sheetView>
  </sheetViews>
  <sheetFormatPr defaultColWidth="9.00390625" defaultRowHeight="14.25"/>
  <cols>
    <col min="1" max="1" width="46.50390625" style="0" customWidth="1"/>
    <col min="2" max="2" width="15.625" style="0" customWidth="1"/>
  </cols>
  <sheetData>
    <row r="1" spans="1:5" ht="25.5">
      <c r="A1" s="213" t="s">
        <v>1536</v>
      </c>
      <c r="B1" s="213"/>
      <c r="C1" s="119"/>
      <c r="D1" s="119"/>
      <c r="E1" s="119"/>
    </row>
    <row r="2" spans="1:5" ht="27.75" customHeight="1">
      <c r="A2" s="119"/>
      <c r="B2" s="131" t="s">
        <v>1537</v>
      </c>
      <c r="C2" s="119"/>
      <c r="D2" s="119"/>
      <c r="E2" s="119"/>
    </row>
    <row r="3" spans="1:5" ht="42" customHeight="1">
      <c r="A3" s="120" t="s">
        <v>1524</v>
      </c>
      <c r="B3" s="120" t="s">
        <v>1538</v>
      </c>
      <c r="C3" s="119"/>
      <c r="D3" s="119"/>
      <c r="E3" s="119"/>
    </row>
    <row r="4" spans="1:5" ht="42" customHeight="1">
      <c r="A4" s="122" t="s">
        <v>1525</v>
      </c>
      <c r="B4" s="121">
        <f>SUM(B5:B6)</f>
        <v>0</v>
      </c>
      <c r="C4" s="119"/>
      <c r="D4" s="119"/>
      <c r="E4" s="123"/>
    </row>
    <row r="5" spans="1:5" ht="42" customHeight="1">
      <c r="A5" s="124" t="s">
        <v>1526</v>
      </c>
      <c r="B5" s="125"/>
      <c r="C5" s="119"/>
      <c r="D5" s="119"/>
      <c r="E5" s="119"/>
    </row>
    <row r="6" spans="1:5" ht="42" customHeight="1">
      <c r="A6" s="124" t="s">
        <v>1527</v>
      </c>
      <c r="B6" s="125"/>
      <c r="C6" s="119"/>
      <c r="D6" s="119"/>
      <c r="E6" s="119"/>
    </row>
    <row r="7" spans="1:5" ht="42" customHeight="1">
      <c r="A7" s="126" t="s">
        <v>1528</v>
      </c>
      <c r="B7" s="120">
        <f>SUM(B8:B13)</f>
        <v>0</v>
      </c>
      <c r="C7" s="119"/>
      <c r="D7" s="119"/>
      <c r="E7" s="119"/>
    </row>
    <row r="8" spans="1:5" ht="42" customHeight="1">
      <c r="A8" s="124" t="s">
        <v>1529</v>
      </c>
      <c r="B8" s="125"/>
      <c r="C8" s="119"/>
      <c r="D8" s="119"/>
      <c r="E8" s="119"/>
    </row>
    <row r="9" spans="1:5" ht="42" customHeight="1">
      <c r="A9" s="124" t="s">
        <v>1530</v>
      </c>
      <c r="B9" s="125"/>
      <c r="C9" s="119"/>
      <c r="D9" s="119"/>
      <c r="E9" s="119"/>
    </row>
    <row r="10" spans="1:5" ht="42" customHeight="1">
      <c r="A10" s="124" t="s">
        <v>1531</v>
      </c>
      <c r="B10" s="125"/>
      <c r="C10" s="119"/>
      <c r="D10" s="119"/>
      <c r="E10" s="119"/>
    </row>
    <row r="11" spans="1:5" ht="42" customHeight="1">
      <c r="A11" s="127" t="s">
        <v>1532</v>
      </c>
      <c r="B11" s="125"/>
      <c r="C11" s="119"/>
      <c r="D11" s="119"/>
      <c r="E11" s="119"/>
    </row>
    <row r="12" spans="1:5" ht="42" customHeight="1">
      <c r="A12" s="124" t="s">
        <v>1533</v>
      </c>
      <c r="B12" s="125"/>
      <c r="C12" s="119"/>
      <c r="D12" s="119"/>
      <c r="E12" s="119"/>
    </row>
    <row r="13" spans="1:5" ht="42" customHeight="1">
      <c r="A13" s="124" t="s">
        <v>1534</v>
      </c>
      <c r="B13" s="120"/>
      <c r="C13" s="119"/>
      <c r="D13" s="119"/>
      <c r="E13" s="119"/>
    </row>
    <row r="14" spans="1:5" ht="42" customHeight="1">
      <c r="A14" s="124" t="s">
        <v>1535</v>
      </c>
      <c r="B14" s="125"/>
      <c r="C14" s="119"/>
      <c r="D14" s="119"/>
      <c r="E14" s="119"/>
    </row>
    <row r="15" spans="1:2" ht="14.25">
      <c r="A15" s="128"/>
      <c r="B15" s="129"/>
    </row>
    <row r="16" spans="1:2" ht="14.25">
      <c r="A16" s="128"/>
      <c r="B16" s="129"/>
    </row>
    <row r="17" spans="1:2" ht="14.25">
      <c r="A17" s="128"/>
      <c r="B17" s="129"/>
    </row>
    <row r="18" spans="1:2" ht="14.25">
      <c r="A18" s="128"/>
      <c r="B18" s="129"/>
    </row>
    <row r="19" spans="1:2" ht="14.25">
      <c r="A19" s="128"/>
      <c r="B19" s="130"/>
    </row>
    <row r="20" spans="1:2" ht="14.25">
      <c r="A20" s="128"/>
      <c r="B20" s="129"/>
    </row>
    <row r="21" spans="1:2" ht="14.25">
      <c r="A21" s="128"/>
      <c r="B21" s="129"/>
    </row>
    <row r="22" spans="1:2" ht="14.25">
      <c r="A22" s="128"/>
      <c r="B22" s="129"/>
    </row>
    <row r="23" spans="1:2" ht="14.25">
      <c r="A23" s="128"/>
      <c r="B23" s="129"/>
    </row>
    <row r="24" spans="1:2" ht="14.25">
      <c r="A24" s="128"/>
      <c r="B24" s="129"/>
    </row>
    <row r="25" spans="1:2" ht="14.25">
      <c r="A25" s="128"/>
      <c r="B25" s="129"/>
    </row>
  </sheetData>
  <sheetProtection/>
  <mergeCells count="1">
    <mergeCell ref="A1:B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35"/>
  <sheetViews>
    <sheetView zoomScalePageLayoutView="0" workbookViewId="0" topLeftCell="A1">
      <selection activeCell="G32" sqref="G32"/>
    </sheetView>
  </sheetViews>
  <sheetFormatPr defaultColWidth="9.00390625" defaultRowHeight="14.25"/>
  <cols>
    <col min="1" max="1" width="47.625" style="0" customWidth="1"/>
    <col min="2" max="2" width="17.125" style="0" customWidth="1"/>
  </cols>
  <sheetData>
    <row r="1" spans="1:2" ht="33" customHeight="1">
      <c r="A1" s="214" t="s">
        <v>1539</v>
      </c>
      <c r="B1" s="214"/>
    </row>
    <row r="2" spans="1:2" ht="25.5" customHeight="1">
      <c r="A2" s="132"/>
      <c r="B2" s="133"/>
    </row>
    <row r="3" spans="1:2" ht="19.5" customHeight="1">
      <c r="A3" s="134" t="s">
        <v>1540</v>
      </c>
      <c r="B3" s="135" t="s">
        <v>1541</v>
      </c>
    </row>
    <row r="4" spans="1:2" ht="19.5" customHeight="1">
      <c r="A4" s="136" t="s">
        <v>1542</v>
      </c>
      <c r="B4" s="137">
        <f>SUM(B5:B35)</f>
        <v>0</v>
      </c>
    </row>
    <row r="5" spans="1:2" ht="19.5" customHeight="1">
      <c r="A5" s="138" t="s">
        <v>1543</v>
      </c>
      <c r="B5" s="139"/>
    </row>
    <row r="6" spans="1:2" ht="19.5" customHeight="1">
      <c r="A6" s="138" t="s">
        <v>1544</v>
      </c>
      <c r="B6" s="139"/>
    </row>
    <row r="7" spans="1:2" ht="19.5" customHeight="1">
      <c r="A7" s="138" t="s">
        <v>1545</v>
      </c>
      <c r="B7" s="139"/>
    </row>
    <row r="8" spans="1:2" ht="19.5" customHeight="1">
      <c r="A8" s="138" t="s">
        <v>1546</v>
      </c>
      <c r="B8" s="139"/>
    </row>
    <row r="9" spans="1:2" ht="19.5" customHeight="1">
      <c r="A9" s="138" t="s">
        <v>1547</v>
      </c>
      <c r="B9" s="139"/>
    </row>
    <row r="10" spans="1:2" ht="19.5" customHeight="1">
      <c r="A10" s="138" t="s">
        <v>1548</v>
      </c>
      <c r="B10" s="139"/>
    </row>
    <row r="11" spans="1:2" ht="19.5" customHeight="1">
      <c r="A11" s="138" t="s">
        <v>1549</v>
      </c>
      <c r="B11" s="139"/>
    </row>
    <row r="12" spans="1:2" ht="19.5" customHeight="1">
      <c r="A12" s="138" t="s">
        <v>1550</v>
      </c>
      <c r="B12" s="139"/>
    </row>
    <row r="13" spans="1:2" ht="19.5" customHeight="1">
      <c r="A13" s="138" t="s">
        <v>1551</v>
      </c>
      <c r="B13" s="139"/>
    </row>
    <row r="14" spans="1:2" ht="19.5" customHeight="1">
      <c r="A14" s="138" t="s">
        <v>1552</v>
      </c>
      <c r="B14" s="139"/>
    </row>
    <row r="15" spans="1:2" ht="19.5" customHeight="1">
      <c r="A15" s="138" t="s">
        <v>1553</v>
      </c>
      <c r="B15" s="139"/>
    </row>
    <row r="16" spans="1:2" ht="19.5" customHeight="1">
      <c r="A16" s="138" t="s">
        <v>1554</v>
      </c>
      <c r="B16" s="139"/>
    </row>
    <row r="17" spans="1:2" ht="19.5" customHeight="1">
      <c r="A17" s="138" t="s">
        <v>1555</v>
      </c>
      <c r="B17" s="139"/>
    </row>
    <row r="18" spans="1:2" ht="19.5" customHeight="1">
      <c r="A18" s="138" t="s">
        <v>1556</v>
      </c>
      <c r="B18" s="139"/>
    </row>
    <row r="19" spans="1:2" ht="19.5" customHeight="1">
      <c r="A19" s="138" t="s">
        <v>1557</v>
      </c>
      <c r="B19" s="139"/>
    </row>
    <row r="20" spans="1:2" ht="19.5" customHeight="1">
      <c r="A20" s="138" t="s">
        <v>1558</v>
      </c>
      <c r="B20" s="139"/>
    </row>
    <row r="21" spans="1:2" ht="19.5" customHeight="1">
      <c r="A21" s="138" t="s">
        <v>1559</v>
      </c>
      <c r="B21" s="139"/>
    </row>
    <row r="22" spans="1:2" ht="19.5" customHeight="1">
      <c r="A22" s="138" t="s">
        <v>1560</v>
      </c>
      <c r="B22" s="139"/>
    </row>
    <row r="23" spans="1:2" ht="19.5" customHeight="1">
      <c r="A23" s="138" t="s">
        <v>1561</v>
      </c>
      <c r="B23" s="139"/>
    </row>
    <row r="24" spans="1:2" ht="19.5" customHeight="1">
      <c r="A24" s="138" t="s">
        <v>1562</v>
      </c>
      <c r="B24" s="139"/>
    </row>
    <row r="25" spans="1:2" ht="19.5" customHeight="1">
      <c r="A25" s="138" t="s">
        <v>1563</v>
      </c>
      <c r="B25" s="139"/>
    </row>
    <row r="26" spans="1:2" ht="19.5" customHeight="1">
      <c r="A26" s="138" t="s">
        <v>1564</v>
      </c>
      <c r="B26" s="139"/>
    </row>
    <row r="27" spans="1:2" ht="19.5" customHeight="1">
      <c r="A27" s="138" t="s">
        <v>1565</v>
      </c>
      <c r="B27" s="139"/>
    </row>
    <row r="28" spans="1:2" ht="19.5" customHeight="1">
      <c r="A28" s="138" t="s">
        <v>1566</v>
      </c>
      <c r="B28" s="139"/>
    </row>
    <row r="29" spans="1:2" ht="19.5" customHeight="1">
      <c r="A29" s="138" t="s">
        <v>1567</v>
      </c>
      <c r="B29" s="139"/>
    </row>
    <row r="30" spans="1:2" ht="19.5" customHeight="1">
      <c r="A30" s="138" t="s">
        <v>1568</v>
      </c>
      <c r="B30" s="139"/>
    </row>
    <row r="31" spans="1:2" ht="19.5" customHeight="1">
      <c r="A31" s="138" t="s">
        <v>1569</v>
      </c>
      <c r="B31" s="139"/>
    </row>
    <row r="32" spans="1:2" ht="19.5" customHeight="1">
      <c r="A32" s="138" t="s">
        <v>1570</v>
      </c>
      <c r="B32" s="139"/>
    </row>
    <row r="33" spans="1:2" ht="19.5" customHeight="1">
      <c r="A33" s="138" t="s">
        <v>1571</v>
      </c>
      <c r="B33" s="139"/>
    </row>
    <row r="34" spans="1:2" ht="19.5" customHeight="1">
      <c r="A34" s="138" t="s">
        <v>1572</v>
      </c>
      <c r="B34" s="139"/>
    </row>
    <row r="35" spans="1:2" ht="19.5" customHeight="1">
      <c r="A35" s="138" t="s">
        <v>1573</v>
      </c>
      <c r="B35" s="139"/>
    </row>
  </sheetData>
  <sheetProtection/>
  <mergeCells count="1">
    <mergeCell ref="A1:B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31"/>
  <sheetViews>
    <sheetView zoomScalePageLayoutView="0" workbookViewId="0" topLeftCell="A1">
      <selection activeCell="L26" sqref="L26"/>
    </sheetView>
  </sheetViews>
  <sheetFormatPr defaultColWidth="9.00390625" defaultRowHeight="14.25"/>
  <cols>
    <col min="1" max="1" width="43.875" style="0" customWidth="1"/>
    <col min="2" max="2" width="15.00390625" style="0" customWidth="1"/>
  </cols>
  <sheetData>
    <row r="1" spans="1:2" ht="22.5">
      <c r="A1" s="215" t="s">
        <v>1601</v>
      </c>
      <c r="B1" s="215"/>
    </row>
    <row r="2" spans="1:2" ht="21" customHeight="1">
      <c r="A2" s="140"/>
      <c r="B2" s="144" t="s">
        <v>1515</v>
      </c>
    </row>
    <row r="3" spans="1:2" ht="22.5" customHeight="1">
      <c r="A3" s="141" t="s">
        <v>1540</v>
      </c>
      <c r="B3" s="135" t="s">
        <v>1602</v>
      </c>
    </row>
    <row r="4" spans="1:2" ht="22.5" customHeight="1">
      <c r="A4" s="142" t="s">
        <v>1574</v>
      </c>
      <c r="B4" s="139"/>
    </row>
    <row r="5" spans="1:2" ht="22.5" customHeight="1">
      <c r="A5" s="143" t="s">
        <v>1575</v>
      </c>
      <c r="B5" s="139"/>
    </row>
    <row r="6" spans="1:2" ht="22.5" customHeight="1">
      <c r="A6" s="143" t="s">
        <v>1576</v>
      </c>
      <c r="B6" s="139"/>
    </row>
    <row r="7" spans="1:2" ht="22.5" customHeight="1">
      <c r="A7" s="143" t="s">
        <v>1577</v>
      </c>
      <c r="B7" s="139"/>
    </row>
    <row r="8" spans="1:2" ht="22.5" customHeight="1">
      <c r="A8" s="143" t="s">
        <v>1578</v>
      </c>
      <c r="B8" s="139"/>
    </row>
    <row r="9" spans="1:2" ht="22.5" customHeight="1">
      <c r="A9" s="143" t="s">
        <v>1579</v>
      </c>
      <c r="B9" s="139"/>
    </row>
    <row r="10" spans="1:2" ht="22.5" customHeight="1">
      <c r="A10" s="143" t="s">
        <v>1580</v>
      </c>
      <c r="B10" s="139"/>
    </row>
    <row r="11" spans="1:2" ht="22.5" customHeight="1">
      <c r="A11" s="143" t="s">
        <v>1581</v>
      </c>
      <c r="B11" s="139"/>
    </row>
    <row r="12" spans="1:2" ht="22.5" customHeight="1">
      <c r="A12" s="143" t="s">
        <v>1582</v>
      </c>
      <c r="B12" s="139"/>
    </row>
    <row r="13" spans="1:2" ht="22.5" customHeight="1">
      <c r="A13" s="143" t="s">
        <v>1583</v>
      </c>
      <c r="B13" s="139"/>
    </row>
    <row r="14" spans="1:2" ht="22.5" customHeight="1">
      <c r="A14" s="143" t="s">
        <v>1584</v>
      </c>
      <c r="B14" s="139"/>
    </row>
    <row r="15" spans="1:2" ht="22.5" customHeight="1">
      <c r="A15" s="143" t="s">
        <v>1585</v>
      </c>
      <c r="B15" s="139"/>
    </row>
    <row r="16" spans="1:2" ht="22.5" customHeight="1">
      <c r="A16" s="143" t="s">
        <v>1586</v>
      </c>
      <c r="B16" s="139"/>
    </row>
    <row r="17" spans="1:2" ht="22.5" customHeight="1">
      <c r="A17" s="143" t="s">
        <v>1587</v>
      </c>
      <c r="B17" s="139"/>
    </row>
    <row r="18" spans="1:2" ht="22.5" customHeight="1">
      <c r="A18" s="143" t="s">
        <v>1588</v>
      </c>
      <c r="B18" s="139"/>
    </row>
    <row r="19" spans="1:2" ht="22.5" customHeight="1">
      <c r="A19" s="143" t="s">
        <v>1589</v>
      </c>
      <c r="B19" s="139"/>
    </row>
    <row r="20" spans="1:2" ht="22.5" customHeight="1">
      <c r="A20" s="143" t="s">
        <v>1590</v>
      </c>
      <c r="B20" s="139"/>
    </row>
    <row r="21" spans="1:2" ht="22.5" customHeight="1">
      <c r="A21" s="143" t="s">
        <v>1591</v>
      </c>
      <c r="B21" s="139"/>
    </row>
    <row r="22" spans="1:2" ht="22.5" customHeight="1">
      <c r="A22" s="143" t="s">
        <v>1592</v>
      </c>
      <c r="B22" s="139"/>
    </row>
    <row r="23" spans="1:2" ht="22.5" customHeight="1">
      <c r="A23" s="143" t="s">
        <v>1593</v>
      </c>
      <c r="B23" s="139"/>
    </row>
    <row r="24" spans="1:2" ht="22.5" customHeight="1">
      <c r="A24" s="143" t="s">
        <v>1594</v>
      </c>
      <c r="B24" s="139"/>
    </row>
    <row r="25" spans="1:2" ht="22.5" customHeight="1">
      <c r="A25" s="143" t="s">
        <v>1592</v>
      </c>
      <c r="B25" s="139"/>
    </row>
    <row r="26" spans="1:2" ht="22.5" customHeight="1">
      <c r="A26" s="143" t="s">
        <v>1595</v>
      </c>
      <c r="B26" s="139"/>
    </row>
    <row r="27" spans="1:2" ht="22.5" customHeight="1">
      <c r="A27" s="143" t="s">
        <v>1596</v>
      </c>
      <c r="B27" s="139"/>
    </row>
    <row r="28" spans="1:2" ht="22.5" customHeight="1">
      <c r="A28" s="143" t="s">
        <v>1597</v>
      </c>
      <c r="B28" s="139"/>
    </row>
    <row r="29" spans="1:2" ht="22.5" customHeight="1">
      <c r="A29" s="143" t="s">
        <v>1598</v>
      </c>
      <c r="B29" s="139"/>
    </row>
    <row r="30" spans="1:2" ht="22.5" customHeight="1">
      <c r="A30" s="143" t="s">
        <v>1599</v>
      </c>
      <c r="B30" s="139"/>
    </row>
    <row r="31" spans="1:2" ht="22.5" customHeight="1">
      <c r="A31" s="143" t="s">
        <v>1600</v>
      </c>
      <c r="B31" s="139"/>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8"/>
  <sheetViews>
    <sheetView zoomScalePageLayoutView="0" workbookViewId="0" topLeftCell="A1">
      <selection activeCell="C30" sqref="C30"/>
    </sheetView>
  </sheetViews>
  <sheetFormatPr defaultColWidth="9.00390625" defaultRowHeight="14.25"/>
  <cols>
    <col min="1" max="1" width="31.375" style="0" customWidth="1"/>
    <col min="2" max="2" width="22.50390625" style="0" customWidth="1"/>
  </cols>
  <sheetData>
    <row r="1" spans="1:2" ht="25.5">
      <c r="A1" s="201" t="s">
        <v>1742</v>
      </c>
      <c r="B1" s="201"/>
    </row>
    <row r="2" ht="29.25" customHeight="1"/>
    <row r="3" spans="1:2" ht="46.5" customHeight="1">
      <c r="A3" s="115" t="s">
        <v>1516</v>
      </c>
      <c r="B3" s="115" t="s">
        <v>1541</v>
      </c>
    </row>
    <row r="4" spans="1:2" ht="46.5" customHeight="1">
      <c r="A4" s="118" t="s">
        <v>1607</v>
      </c>
      <c r="B4" s="118">
        <f>SUM(B5:B8)</f>
        <v>721</v>
      </c>
    </row>
    <row r="5" spans="1:2" ht="46.5" customHeight="1">
      <c r="A5" s="118" t="s">
        <v>1738</v>
      </c>
      <c r="B5" s="118"/>
    </row>
    <row r="6" spans="1:2" ht="46.5" customHeight="1">
      <c r="A6" s="118" t="s">
        <v>1739</v>
      </c>
      <c r="B6" s="118">
        <v>10</v>
      </c>
    </row>
    <row r="7" spans="1:2" ht="46.5" customHeight="1">
      <c r="A7" s="117" t="s">
        <v>1740</v>
      </c>
      <c r="B7" s="118"/>
    </row>
    <row r="8" spans="1:2" ht="46.5" customHeight="1">
      <c r="A8" s="117" t="s">
        <v>1741</v>
      </c>
      <c r="B8" s="118">
        <v>711</v>
      </c>
    </row>
  </sheetData>
  <sheetProtection/>
  <mergeCells count="1">
    <mergeCell ref="A1:B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71"/>
  <sheetViews>
    <sheetView zoomScalePageLayoutView="0" workbookViewId="0" topLeftCell="A31">
      <selection activeCell="E7" sqref="E7"/>
    </sheetView>
  </sheetViews>
  <sheetFormatPr defaultColWidth="6.25390625" defaultRowHeight="14.25"/>
  <cols>
    <col min="1" max="1" width="12.125" style="145" customWidth="1"/>
    <col min="2" max="2" width="29.50390625" style="145" customWidth="1"/>
    <col min="3" max="8" width="16.75390625" style="145" customWidth="1"/>
    <col min="9" max="16384" width="6.25390625" style="145" customWidth="1"/>
  </cols>
  <sheetData>
    <row r="1" ht="19.5" customHeight="1">
      <c r="A1" s="87"/>
    </row>
    <row r="2" spans="1:8" ht="31.5" customHeight="1">
      <c r="A2" s="216" t="s">
        <v>1743</v>
      </c>
      <c r="B2" s="216"/>
      <c r="C2" s="216"/>
      <c r="D2" s="216"/>
      <c r="E2" s="216"/>
      <c r="F2" s="216"/>
      <c r="G2" s="216"/>
      <c r="H2" s="216"/>
    </row>
    <row r="3" spans="1:8" s="147" customFormat="1" ht="21.75" customHeight="1">
      <c r="A3" s="146" t="s">
        <v>1603</v>
      </c>
      <c r="C3" s="148"/>
      <c r="H3" s="148" t="s">
        <v>1604</v>
      </c>
    </row>
    <row r="4" spans="1:8" s="147" customFormat="1" ht="21.75" customHeight="1">
      <c r="A4" s="217" t="s">
        <v>1605</v>
      </c>
      <c r="B4" s="219" t="s">
        <v>1606</v>
      </c>
      <c r="C4" s="221" t="s">
        <v>1607</v>
      </c>
      <c r="D4" s="223" t="s">
        <v>1608</v>
      </c>
      <c r="E4" s="223" t="s">
        <v>1609</v>
      </c>
      <c r="F4" s="225" t="s">
        <v>1610</v>
      </c>
      <c r="G4" s="226"/>
      <c r="H4" s="227"/>
    </row>
    <row r="5" spans="1:8" s="147" customFormat="1" ht="21.75" customHeight="1">
      <c r="A5" s="218"/>
      <c r="B5" s="220"/>
      <c r="C5" s="222"/>
      <c r="D5" s="224"/>
      <c r="E5" s="224"/>
      <c r="F5" s="150" t="s">
        <v>1611</v>
      </c>
      <c r="G5" s="150" t="s">
        <v>1612</v>
      </c>
      <c r="H5" s="150" t="s">
        <v>1613</v>
      </c>
    </row>
    <row r="6" spans="1:8" s="147" customFormat="1" ht="21.75" customHeight="1">
      <c r="A6" s="151" t="s">
        <v>1614</v>
      </c>
      <c r="B6" s="152" t="s">
        <v>1614</v>
      </c>
      <c r="C6" s="118">
        <v>1</v>
      </c>
      <c r="D6" s="149">
        <v>2</v>
      </c>
      <c r="E6" s="150">
        <v>3</v>
      </c>
      <c r="F6" s="150">
        <v>4</v>
      </c>
      <c r="G6" s="150">
        <v>5</v>
      </c>
      <c r="H6" s="150">
        <v>6</v>
      </c>
    </row>
    <row r="7" spans="1:8" s="156" customFormat="1" ht="21.75" customHeight="1">
      <c r="A7" s="153"/>
      <c r="B7" s="154" t="s">
        <v>1615</v>
      </c>
      <c r="C7" s="98">
        <v>7205864</v>
      </c>
      <c r="D7" s="155">
        <v>0</v>
      </c>
      <c r="E7" s="106">
        <v>95800</v>
      </c>
      <c r="F7" s="106">
        <v>7110064</v>
      </c>
      <c r="G7" s="106">
        <v>7110064</v>
      </c>
      <c r="H7" s="106">
        <v>0</v>
      </c>
    </row>
    <row r="8" spans="1:8" ht="21.75" customHeight="1">
      <c r="A8" s="153"/>
      <c r="B8" s="154" t="s">
        <v>1616</v>
      </c>
      <c r="C8" s="98">
        <v>514800</v>
      </c>
      <c r="D8" s="155">
        <v>0</v>
      </c>
      <c r="E8" s="106">
        <v>6800</v>
      </c>
      <c r="F8" s="106">
        <v>508000</v>
      </c>
      <c r="G8" s="106">
        <v>508000</v>
      </c>
      <c r="H8" s="106">
        <v>0</v>
      </c>
    </row>
    <row r="9" spans="1:8" ht="21.75" customHeight="1">
      <c r="A9" s="153" t="s">
        <v>1617</v>
      </c>
      <c r="B9" s="154" t="s">
        <v>1618</v>
      </c>
      <c r="C9" s="98">
        <v>206100</v>
      </c>
      <c r="D9" s="155">
        <v>0</v>
      </c>
      <c r="E9" s="106">
        <v>0</v>
      </c>
      <c r="F9" s="106">
        <v>206100</v>
      </c>
      <c r="G9" s="106">
        <v>206100</v>
      </c>
      <c r="H9" s="106">
        <v>0</v>
      </c>
    </row>
    <row r="10" spans="1:8" ht="21.75" customHeight="1">
      <c r="A10" s="153" t="s">
        <v>1619</v>
      </c>
      <c r="B10" s="154" t="s">
        <v>1620</v>
      </c>
      <c r="C10" s="98">
        <v>45800</v>
      </c>
      <c r="D10" s="155">
        <v>0</v>
      </c>
      <c r="E10" s="106">
        <v>0</v>
      </c>
      <c r="F10" s="106">
        <v>45800</v>
      </c>
      <c r="G10" s="106">
        <v>45800</v>
      </c>
      <c r="H10" s="106">
        <v>0</v>
      </c>
    </row>
    <row r="11" spans="1:8" ht="21.75" customHeight="1">
      <c r="A11" s="153" t="s">
        <v>1621</v>
      </c>
      <c r="B11" s="154" t="s">
        <v>1622</v>
      </c>
      <c r="C11" s="98">
        <v>45800</v>
      </c>
      <c r="D11" s="155">
        <v>0</v>
      </c>
      <c r="E11" s="106">
        <v>0</v>
      </c>
      <c r="F11" s="106">
        <v>45800</v>
      </c>
      <c r="G11" s="106">
        <v>45800</v>
      </c>
      <c r="H11" s="106">
        <v>0</v>
      </c>
    </row>
    <row r="12" spans="1:8" ht="21.75" customHeight="1">
      <c r="A12" s="153" t="s">
        <v>1623</v>
      </c>
      <c r="B12" s="154" t="s">
        <v>1624</v>
      </c>
      <c r="C12" s="98">
        <v>114500</v>
      </c>
      <c r="D12" s="155">
        <v>0</v>
      </c>
      <c r="E12" s="106">
        <v>0</v>
      </c>
      <c r="F12" s="106">
        <v>114500</v>
      </c>
      <c r="G12" s="106">
        <v>114500</v>
      </c>
      <c r="H12" s="106">
        <v>0</v>
      </c>
    </row>
    <row r="13" spans="1:8" ht="21.75" customHeight="1">
      <c r="A13" s="153" t="s">
        <v>1625</v>
      </c>
      <c r="B13" s="154" t="s">
        <v>1626</v>
      </c>
      <c r="C13" s="98">
        <v>308700</v>
      </c>
      <c r="D13" s="155">
        <v>0</v>
      </c>
      <c r="E13" s="106">
        <v>6800</v>
      </c>
      <c r="F13" s="106">
        <v>301900</v>
      </c>
      <c r="G13" s="106">
        <v>301900</v>
      </c>
      <c r="H13" s="106">
        <v>0</v>
      </c>
    </row>
    <row r="14" spans="1:8" ht="21.75" customHeight="1">
      <c r="A14" s="153" t="s">
        <v>1627</v>
      </c>
      <c r="B14" s="154" t="s">
        <v>1628</v>
      </c>
      <c r="C14" s="98">
        <v>22900</v>
      </c>
      <c r="D14" s="155">
        <v>0</v>
      </c>
      <c r="E14" s="106">
        <v>0</v>
      </c>
      <c r="F14" s="106">
        <v>22900</v>
      </c>
      <c r="G14" s="106">
        <v>22900</v>
      </c>
      <c r="H14" s="106">
        <v>0</v>
      </c>
    </row>
    <row r="15" spans="1:8" ht="21.75" customHeight="1">
      <c r="A15" s="153" t="s">
        <v>1629</v>
      </c>
      <c r="B15" s="154" t="s">
        <v>1630</v>
      </c>
      <c r="C15" s="98">
        <v>217100</v>
      </c>
      <c r="D15" s="155">
        <v>0</v>
      </c>
      <c r="E15" s="106">
        <v>6800</v>
      </c>
      <c r="F15" s="106">
        <v>210300</v>
      </c>
      <c r="G15" s="106">
        <v>210300</v>
      </c>
      <c r="H15" s="106">
        <v>0</v>
      </c>
    </row>
    <row r="16" spans="1:8" ht="21.75" customHeight="1">
      <c r="A16" s="153" t="s">
        <v>1631</v>
      </c>
      <c r="B16" s="154" t="s">
        <v>1632</v>
      </c>
      <c r="C16" s="98">
        <v>68700</v>
      </c>
      <c r="D16" s="155">
        <v>0</v>
      </c>
      <c r="E16" s="106">
        <v>0</v>
      </c>
      <c r="F16" s="106">
        <v>68700</v>
      </c>
      <c r="G16" s="106">
        <v>68700</v>
      </c>
      <c r="H16" s="106">
        <v>0</v>
      </c>
    </row>
    <row r="17" spans="1:8" ht="21.75" customHeight="1">
      <c r="A17" s="153"/>
      <c r="B17" s="154" t="s">
        <v>1633</v>
      </c>
      <c r="C17" s="98">
        <v>391694</v>
      </c>
      <c r="D17" s="155">
        <v>0</v>
      </c>
      <c r="E17" s="106">
        <v>0</v>
      </c>
      <c r="F17" s="106">
        <v>391694</v>
      </c>
      <c r="G17" s="106">
        <v>391694</v>
      </c>
      <c r="H17" s="106">
        <v>0</v>
      </c>
    </row>
    <row r="18" spans="1:8" ht="21.75" customHeight="1">
      <c r="A18" s="153" t="s">
        <v>1634</v>
      </c>
      <c r="B18" s="154" t="s">
        <v>1635</v>
      </c>
      <c r="C18" s="98">
        <v>22900</v>
      </c>
      <c r="D18" s="155">
        <v>0</v>
      </c>
      <c r="E18" s="106">
        <v>0</v>
      </c>
      <c r="F18" s="106">
        <v>22900</v>
      </c>
      <c r="G18" s="106">
        <v>22900</v>
      </c>
      <c r="H18" s="106">
        <v>0</v>
      </c>
    </row>
    <row r="19" spans="1:8" ht="21.75" customHeight="1">
      <c r="A19" s="153" t="s">
        <v>1636</v>
      </c>
      <c r="B19" s="154" t="s">
        <v>1637</v>
      </c>
      <c r="C19" s="98">
        <v>22900</v>
      </c>
      <c r="D19" s="155">
        <v>0</v>
      </c>
      <c r="E19" s="106">
        <v>0</v>
      </c>
      <c r="F19" s="106">
        <v>22900</v>
      </c>
      <c r="G19" s="106">
        <v>22900</v>
      </c>
      <c r="H19" s="106">
        <v>0</v>
      </c>
    </row>
    <row r="20" spans="1:8" ht="21.75" customHeight="1">
      <c r="A20" s="153" t="s">
        <v>1638</v>
      </c>
      <c r="B20" s="154" t="s">
        <v>1639</v>
      </c>
      <c r="C20" s="98">
        <v>24097</v>
      </c>
      <c r="D20" s="155">
        <v>0</v>
      </c>
      <c r="E20" s="106">
        <v>0</v>
      </c>
      <c r="F20" s="106">
        <v>24097</v>
      </c>
      <c r="G20" s="106">
        <v>24097</v>
      </c>
      <c r="H20" s="106">
        <v>0</v>
      </c>
    </row>
    <row r="21" spans="1:8" ht="21.75" customHeight="1">
      <c r="A21" s="153" t="s">
        <v>1640</v>
      </c>
      <c r="B21" s="154" t="s">
        <v>1641</v>
      </c>
      <c r="C21" s="98">
        <v>24097</v>
      </c>
      <c r="D21" s="155">
        <v>0</v>
      </c>
      <c r="E21" s="106">
        <v>0</v>
      </c>
      <c r="F21" s="106">
        <v>24097</v>
      </c>
      <c r="G21" s="106">
        <v>24097</v>
      </c>
      <c r="H21" s="106">
        <v>0</v>
      </c>
    </row>
    <row r="22" spans="1:8" ht="21.75" customHeight="1">
      <c r="A22" s="153" t="s">
        <v>1642</v>
      </c>
      <c r="B22" s="154" t="s">
        <v>1643</v>
      </c>
      <c r="C22" s="98">
        <v>344697</v>
      </c>
      <c r="D22" s="155">
        <v>0</v>
      </c>
      <c r="E22" s="106">
        <v>0</v>
      </c>
      <c r="F22" s="106">
        <v>344697</v>
      </c>
      <c r="G22" s="106">
        <v>344697</v>
      </c>
      <c r="H22" s="106">
        <v>0</v>
      </c>
    </row>
    <row r="23" spans="1:8" ht="21.75" customHeight="1">
      <c r="A23" s="153" t="s">
        <v>1644</v>
      </c>
      <c r="B23" s="154" t="s">
        <v>1645</v>
      </c>
      <c r="C23" s="98">
        <v>46997</v>
      </c>
      <c r="D23" s="155">
        <v>0</v>
      </c>
      <c r="E23" s="106">
        <v>0</v>
      </c>
      <c r="F23" s="106">
        <v>46997</v>
      </c>
      <c r="G23" s="106">
        <v>46997</v>
      </c>
      <c r="H23" s="106">
        <v>0</v>
      </c>
    </row>
    <row r="24" spans="1:8" ht="21.75" customHeight="1">
      <c r="A24" s="153" t="s">
        <v>1646</v>
      </c>
      <c r="B24" s="154" t="s">
        <v>1647</v>
      </c>
      <c r="C24" s="98">
        <v>22900</v>
      </c>
      <c r="D24" s="155">
        <v>0</v>
      </c>
      <c r="E24" s="106">
        <v>0</v>
      </c>
      <c r="F24" s="106">
        <v>22900</v>
      </c>
      <c r="G24" s="106">
        <v>22900</v>
      </c>
      <c r="H24" s="106">
        <v>0</v>
      </c>
    </row>
    <row r="25" spans="1:8" ht="21.75" customHeight="1">
      <c r="A25" s="153" t="s">
        <v>1648</v>
      </c>
      <c r="B25" s="154" t="s">
        <v>1649</v>
      </c>
      <c r="C25" s="98">
        <v>114500</v>
      </c>
      <c r="D25" s="155">
        <v>0</v>
      </c>
      <c r="E25" s="106">
        <v>0</v>
      </c>
      <c r="F25" s="106">
        <v>114500</v>
      </c>
      <c r="G25" s="106">
        <v>114500</v>
      </c>
      <c r="H25" s="106">
        <v>0</v>
      </c>
    </row>
    <row r="26" spans="1:8" ht="21.75" customHeight="1">
      <c r="A26" s="153" t="s">
        <v>1650</v>
      </c>
      <c r="B26" s="154" t="s">
        <v>1651</v>
      </c>
      <c r="C26" s="98">
        <v>137400</v>
      </c>
      <c r="D26" s="155">
        <v>0</v>
      </c>
      <c r="E26" s="106">
        <v>0</v>
      </c>
      <c r="F26" s="106">
        <v>137400</v>
      </c>
      <c r="G26" s="106">
        <v>137400</v>
      </c>
      <c r="H26" s="106">
        <v>0</v>
      </c>
    </row>
    <row r="27" spans="1:8" ht="21.75" customHeight="1">
      <c r="A27" s="153" t="s">
        <v>1652</v>
      </c>
      <c r="B27" s="154" t="s">
        <v>1653</v>
      </c>
      <c r="C27" s="98">
        <v>22900</v>
      </c>
      <c r="D27" s="155">
        <v>0</v>
      </c>
      <c r="E27" s="106">
        <v>0</v>
      </c>
      <c r="F27" s="106">
        <v>22900</v>
      </c>
      <c r="G27" s="106">
        <v>22900</v>
      </c>
      <c r="H27" s="106">
        <v>0</v>
      </c>
    </row>
    <row r="28" spans="1:8" ht="21.75" customHeight="1">
      <c r="A28" s="153"/>
      <c r="B28" s="154" t="s">
        <v>1654</v>
      </c>
      <c r="C28" s="98">
        <v>184397</v>
      </c>
      <c r="D28" s="155">
        <v>0</v>
      </c>
      <c r="E28" s="106">
        <v>0</v>
      </c>
      <c r="F28" s="106">
        <v>184397</v>
      </c>
      <c r="G28" s="106">
        <v>184397</v>
      </c>
      <c r="H28" s="106">
        <v>0</v>
      </c>
    </row>
    <row r="29" spans="1:8" ht="21.75" customHeight="1">
      <c r="A29" s="153" t="s">
        <v>1655</v>
      </c>
      <c r="B29" s="154" t="s">
        <v>1656</v>
      </c>
      <c r="C29" s="98">
        <v>115697</v>
      </c>
      <c r="D29" s="155">
        <v>0</v>
      </c>
      <c r="E29" s="106">
        <v>0</v>
      </c>
      <c r="F29" s="106">
        <v>115697</v>
      </c>
      <c r="G29" s="106">
        <v>115697</v>
      </c>
      <c r="H29" s="106">
        <v>0</v>
      </c>
    </row>
    <row r="30" spans="1:8" ht="21.75" customHeight="1">
      <c r="A30" s="153" t="s">
        <v>1657</v>
      </c>
      <c r="B30" s="154" t="s">
        <v>1658</v>
      </c>
      <c r="C30" s="98">
        <v>22900</v>
      </c>
      <c r="D30" s="155">
        <v>0</v>
      </c>
      <c r="E30" s="106">
        <v>0</v>
      </c>
      <c r="F30" s="106">
        <v>22900</v>
      </c>
      <c r="G30" s="106">
        <v>22900</v>
      </c>
      <c r="H30" s="106">
        <v>0</v>
      </c>
    </row>
    <row r="31" spans="1:8" ht="21.75" customHeight="1">
      <c r="A31" s="153" t="s">
        <v>1659</v>
      </c>
      <c r="B31" s="154" t="s">
        <v>1660</v>
      </c>
      <c r="C31" s="98">
        <v>24097</v>
      </c>
      <c r="D31" s="155">
        <v>0</v>
      </c>
      <c r="E31" s="106">
        <v>0</v>
      </c>
      <c r="F31" s="106">
        <v>24097</v>
      </c>
      <c r="G31" s="106">
        <v>24097</v>
      </c>
      <c r="H31" s="106">
        <v>0</v>
      </c>
    </row>
    <row r="32" spans="1:8" ht="21.75" customHeight="1">
      <c r="A32" s="153" t="s">
        <v>1661</v>
      </c>
      <c r="B32" s="154" t="s">
        <v>1662</v>
      </c>
      <c r="C32" s="98">
        <v>45800</v>
      </c>
      <c r="D32" s="155">
        <v>0</v>
      </c>
      <c r="E32" s="106">
        <v>0</v>
      </c>
      <c r="F32" s="106">
        <v>45800</v>
      </c>
      <c r="G32" s="106">
        <v>45800</v>
      </c>
      <c r="H32" s="106">
        <v>0</v>
      </c>
    </row>
    <row r="33" spans="1:8" ht="21.75" customHeight="1">
      <c r="A33" s="153" t="s">
        <v>1663</v>
      </c>
      <c r="B33" s="154" t="s">
        <v>1664</v>
      </c>
      <c r="C33" s="98">
        <v>22900</v>
      </c>
      <c r="D33" s="155">
        <v>0</v>
      </c>
      <c r="E33" s="106">
        <v>0</v>
      </c>
      <c r="F33" s="106">
        <v>22900</v>
      </c>
      <c r="G33" s="106">
        <v>22900</v>
      </c>
      <c r="H33" s="106">
        <v>0</v>
      </c>
    </row>
    <row r="34" spans="1:8" ht="21.75" customHeight="1">
      <c r="A34" s="153" t="s">
        <v>1665</v>
      </c>
      <c r="B34" s="154" t="s">
        <v>1666</v>
      </c>
      <c r="C34" s="98">
        <v>68700</v>
      </c>
      <c r="D34" s="155">
        <v>0</v>
      </c>
      <c r="E34" s="106">
        <v>0</v>
      </c>
      <c r="F34" s="106">
        <v>68700</v>
      </c>
      <c r="G34" s="106">
        <v>68700</v>
      </c>
      <c r="H34" s="106">
        <v>0</v>
      </c>
    </row>
    <row r="35" spans="1:8" ht="21.75" customHeight="1">
      <c r="A35" s="153" t="s">
        <v>1667</v>
      </c>
      <c r="B35" s="154" t="s">
        <v>1668</v>
      </c>
      <c r="C35" s="98">
        <v>22900</v>
      </c>
      <c r="D35" s="155">
        <v>0</v>
      </c>
      <c r="E35" s="106">
        <v>0</v>
      </c>
      <c r="F35" s="106">
        <v>22900</v>
      </c>
      <c r="G35" s="106">
        <v>22900</v>
      </c>
      <c r="H35" s="106">
        <v>0</v>
      </c>
    </row>
    <row r="36" spans="1:8" ht="21.75" customHeight="1">
      <c r="A36" s="153" t="s">
        <v>1669</v>
      </c>
      <c r="B36" s="154" t="s">
        <v>1670</v>
      </c>
      <c r="C36" s="98">
        <v>22900</v>
      </c>
      <c r="D36" s="155">
        <v>0</v>
      </c>
      <c r="E36" s="106">
        <v>0</v>
      </c>
      <c r="F36" s="106">
        <v>22900</v>
      </c>
      <c r="G36" s="106">
        <v>22900</v>
      </c>
      <c r="H36" s="106">
        <v>0</v>
      </c>
    </row>
    <row r="37" spans="1:8" ht="21.75" customHeight="1">
      <c r="A37" s="153" t="s">
        <v>1671</v>
      </c>
      <c r="B37" s="154" t="s">
        <v>1672</v>
      </c>
      <c r="C37" s="98">
        <v>22900</v>
      </c>
      <c r="D37" s="155">
        <v>0</v>
      </c>
      <c r="E37" s="106">
        <v>0</v>
      </c>
      <c r="F37" s="106">
        <v>22900</v>
      </c>
      <c r="G37" s="106">
        <v>22900</v>
      </c>
      <c r="H37" s="106">
        <v>0</v>
      </c>
    </row>
    <row r="38" spans="1:8" ht="21.75" customHeight="1">
      <c r="A38" s="153"/>
      <c r="B38" s="154" t="s">
        <v>1673</v>
      </c>
      <c r="C38" s="98">
        <v>6114973</v>
      </c>
      <c r="D38" s="155">
        <v>0</v>
      </c>
      <c r="E38" s="106">
        <v>89000</v>
      </c>
      <c r="F38" s="106">
        <v>6025973</v>
      </c>
      <c r="G38" s="106">
        <v>6025973</v>
      </c>
      <c r="H38" s="106">
        <v>0</v>
      </c>
    </row>
    <row r="39" spans="1:8" ht="21.75" customHeight="1">
      <c r="A39" s="153" t="s">
        <v>1674</v>
      </c>
      <c r="B39" s="154" t="s">
        <v>1675</v>
      </c>
      <c r="C39" s="98">
        <v>14000</v>
      </c>
      <c r="D39" s="155">
        <v>0</v>
      </c>
      <c r="E39" s="106">
        <v>14000</v>
      </c>
      <c r="F39" s="106">
        <v>0</v>
      </c>
      <c r="G39" s="106">
        <v>0</v>
      </c>
      <c r="H39" s="106">
        <v>0</v>
      </c>
    </row>
    <row r="40" spans="1:8" ht="21.75" customHeight="1">
      <c r="A40" s="153" t="s">
        <v>1676</v>
      </c>
      <c r="B40" s="154" t="s">
        <v>1677</v>
      </c>
      <c r="C40" s="98">
        <v>14000</v>
      </c>
      <c r="D40" s="155">
        <v>0</v>
      </c>
      <c r="E40" s="106">
        <v>14000</v>
      </c>
      <c r="F40" s="106">
        <v>0</v>
      </c>
      <c r="G40" s="106">
        <v>0</v>
      </c>
      <c r="H40" s="106">
        <v>0</v>
      </c>
    </row>
    <row r="41" spans="1:8" ht="21.75" customHeight="1">
      <c r="A41" s="153" t="s">
        <v>1678</v>
      </c>
      <c r="B41" s="154" t="s">
        <v>1679</v>
      </c>
      <c r="C41" s="98">
        <v>208494</v>
      </c>
      <c r="D41" s="155">
        <v>0</v>
      </c>
      <c r="E41" s="106">
        <v>0</v>
      </c>
      <c r="F41" s="106">
        <v>208494</v>
      </c>
      <c r="G41" s="106">
        <v>208494</v>
      </c>
      <c r="H41" s="106">
        <v>0</v>
      </c>
    </row>
    <row r="42" spans="1:8" ht="21.75" customHeight="1">
      <c r="A42" s="153" t="s">
        <v>1680</v>
      </c>
      <c r="B42" s="154" t="s">
        <v>1681</v>
      </c>
      <c r="C42" s="98">
        <v>208494</v>
      </c>
      <c r="D42" s="155">
        <v>0</v>
      </c>
      <c r="E42" s="106">
        <v>0</v>
      </c>
      <c r="F42" s="106">
        <v>208494</v>
      </c>
      <c r="G42" s="106">
        <v>208494</v>
      </c>
      <c r="H42" s="106">
        <v>0</v>
      </c>
    </row>
    <row r="43" spans="1:8" ht="21.75" customHeight="1">
      <c r="A43" s="153" t="s">
        <v>1634</v>
      </c>
      <c r="B43" s="154" t="s">
        <v>1635</v>
      </c>
      <c r="C43" s="98">
        <v>144500</v>
      </c>
      <c r="D43" s="155">
        <v>0</v>
      </c>
      <c r="E43" s="106">
        <v>30000</v>
      </c>
      <c r="F43" s="106">
        <v>114500</v>
      </c>
      <c r="G43" s="106">
        <v>114500</v>
      </c>
      <c r="H43" s="106">
        <v>0</v>
      </c>
    </row>
    <row r="44" spans="1:8" ht="21.75" customHeight="1">
      <c r="A44" s="153" t="s">
        <v>1682</v>
      </c>
      <c r="B44" s="154" t="s">
        <v>1683</v>
      </c>
      <c r="C44" s="98">
        <v>144500</v>
      </c>
      <c r="D44" s="155">
        <v>0</v>
      </c>
      <c r="E44" s="106">
        <v>30000</v>
      </c>
      <c r="F44" s="106">
        <v>114500</v>
      </c>
      <c r="G44" s="106">
        <v>114500</v>
      </c>
      <c r="H44" s="106">
        <v>0</v>
      </c>
    </row>
    <row r="45" spans="1:8" ht="21.75" customHeight="1">
      <c r="A45" s="153" t="s">
        <v>1684</v>
      </c>
      <c r="B45" s="154" t="s">
        <v>1685</v>
      </c>
      <c r="C45" s="98">
        <v>4000000</v>
      </c>
      <c r="D45" s="155">
        <v>0</v>
      </c>
      <c r="E45" s="106">
        <v>0</v>
      </c>
      <c r="F45" s="106">
        <v>4000000</v>
      </c>
      <c r="G45" s="106">
        <v>4000000</v>
      </c>
      <c r="H45" s="106">
        <v>0</v>
      </c>
    </row>
    <row r="46" spans="1:8" ht="21.75" customHeight="1">
      <c r="A46" s="153" t="s">
        <v>1686</v>
      </c>
      <c r="B46" s="154" t="s">
        <v>1687</v>
      </c>
      <c r="C46" s="98">
        <v>4000000</v>
      </c>
      <c r="D46" s="155">
        <v>0</v>
      </c>
      <c r="E46" s="106">
        <v>0</v>
      </c>
      <c r="F46" s="106">
        <v>4000000</v>
      </c>
      <c r="G46" s="106">
        <v>4000000</v>
      </c>
      <c r="H46" s="106">
        <v>0</v>
      </c>
    </row>
    <row r="47" spans="1:8" ht="21.75" customHeight="1">
      <c r="A47" s="153" t="s">
        <v>1688</v>
      </c>
      <c r="B47" s="154" t="s">
        <v>1689</v>
      </c>
      <c r="C47" s="98">
        <v>68700</v>
      </c>
      <c r="D47" s="155">
        <v>0</v>
      </c>
      <c r="E47" s="106">
        <v>0</v>
      </c>
      <c r="F47" s="106">
        <v>68700</v>
      </c>
      <c r="G47" s="106">
        <v>68700</v>
      </c>
      <c r="H47" s="106">
        <v>0</v>
      </c>
    </row>
    <row r="48" spans="1:8" ht="21.75" customHeight="1">
      <c r="A48" s="153" t="s">
        <v>1690</v>
      </c>
      <c r="B48" s="154" t="s">
        <v>1691</v>
      </c>
      <c r="C48" s="98">
        <v>68700</v>
      </c>
      <c r="D48" s="155">
        <v>0</v>
      </c>
      <c r="E48" s="106">
        <v>0</v>
      </c>
      <c r="F48" s="106">
        <v>68700</v>
      </c>
      <c r="G48" s="106">
        <v>68700</v>
      </c>
      <c r="H48" s="106">
        <v>0</v>
      </c>
    </row>
    <row r="49" spans="1:8" ht="21.75" customHeight="1">
      <c r="A49" s="153" t="s">
        <v>1692</v>
      </c>
      <c r="B49" s="154" t="s">
        <v>1693</v>
      </c>
      <c r="C49" s="98">
        <v>137400</v>
      </c>
      <c r="D49" s="155">
        <v>0</v>
      </c>
      <c r="E49" s="106">
        <v>0</v>
      </c>
      <c r="F49" s="106">
        <v>137400</v>
      </c>
      <c r="G49" s="106">
        <v>137400</v>
      </c>
      <c r="H49" s="106">
        <v>0</v>
      </c>
    </row>
    <row r="50" spans="1:8" ht="21.75" customHeight="1">
      <c r="A50" s="153" t="s">
        <v>1694</v>
      </c>
      <c r="B50" s="154" t="s">
        <v>1695</v>
      </c>
      <c r="C50" s="98">
        <v>91600</v>
      </c>
      <c r="D50" s="155">
        <v>0</v>
      </c>
      <c r="E50" s="106">
        <v>0</v>
      </c>
      <c r="F50" s="106">
        <v>91600</v>
      </c>
      <c r="G50" s="106">
        <v>91600</v>
      </c>
      <c r="H50" s="106">
        <v>0</v>
      </c>
    </row>
    <row r="51" spans="1:8" ht="21.75" customHeight="1">
      <c r="A51" s="153" t="s">
        <v>1696</v>
      </c>
      <c r="B51" s="154" t="s">
        <v>1697</v>
      </c>
      <c r="C51" s="98">
        <v>45800</v>
      </c>
      <c r="D51" s="155">
        <v>0</v>
      </c>
      <c r="E51" s="106">
        <v>0</v>
      </c>
      <c r="F51" s="106">
        <v>45800</v>
      </c>
      <c r="G51" s="106">
        <v>45800</v>
      </c>
      <c r="H51" s="106">
        <v>0</v>
      </c>
    </row>
    <row r="52" spans="1:8" ht="21.75" customHeight="1">
      <c r="A52" s="153" t="s">
        <v>1698</v>
      </c>
      <c r="B52" s="154" t="s">
        <v>1699</v>
      </c>
      <c r="C52" s="98">
        <v>664100</v>
      </c>
      <c r="D52" s="155">
        <v>0</v>
      </c>
      <c r="E52" s="106">
        <v>0</v>
      </c>
      <c r="F52" s="106">
        <v>664100</v>
      </c>
      <c r="G52" s="106">
        <v>664100</v>
      </c>
      <c r="H52" s="106">
        <v>0</v>
      </c>
    </row>
    <row r="53" spans="1:8" ht="21.75" customHeight="1">
      <c r="A53" s="153" t="s">
        <v>1700</v>
      </c>
      <c r="B53" s="154" t="s">
        <v>1701</v>
      </c>
      <c r="C53" s="98">
        <v>22900</v>
      </c>
      <c r="D53" s="155">
        <v>0</v>
      </c>
      <c r="E53" s="106">
        <v>0</v>
      </c>
      <c r="F53" s="106">
        <v>22900</v>
      </c>
      <c r="G53" s="106">
        <v>22900</v>
      </c>
      <c r="H53" s="106">
        <v>0</v>
      </c>
    </row>
    <row r="54" spans="1:8" ht="21.75" customHeight="1">
      <c r="A54" s="153" t="s">
        <v>1702</v>
      </c>
      <c r="B54" s="154" t="s">
        <v>1703</v>
      </c>
      <c r="C54" s="98">
        <v>641200</v>
      </c>
      <c r="D54" s="155">
        <v>0</v>
      </c>
      <c r="E54" s="106">
        <v>0</v>
      </c>
      <c r="F54" s="106">
        <v>641200</v>
      </c>
      <c r="G54" s="106">
        <v>641200</v>
      </c>
      <c r="H54" s="106">
        <v>0</v>
      </c>
    </row>
    <row r="55" spans="1:8" ht="21.75" customHeight="1">
      <c r="A55" s="153" t="s">
        <v>1704</v>
      </c>
      <c r="B55" s="154" t="s">
        <v>1705</v>
      </c>
      <c r="C55" s="98">
        <v>45000</v>
      </c>
      <c r="D55" s="155">
        <v>0</v>
      </c>
      <c r="E55" s="106">
        <v>45000</v>
      </c>
      <c r="F55" s="106">
        <v>0</v>
      </c>
      <c r="G55" s="106">
        <v>0</v>
      </c>
      <c r="H55" s="106">
        <v>0</v>
      </c>
    </row>
    <row r="56" spans="1:8" ht="21.75" customHeight="1">
      <c r="A56" s="153" t="s">
        <v>1706</v>
      </c>
      <c r="B56" s="154" t="s">
        <v>1707</v>
      </c>
      <c r="C56" s="98">
        <v>45000</v>
      </c>
      <c r="D56" s="155">
        <v>0</v>
      </c>
      <c r="E56" s="106">
        <v>45000</v>
      </c>
      <c r="F56" s="106">
        <v>0</v>
      </c>
      <c r="G56" s="106">
        <v>0</v>
      </c>
      <c r="H56" s="106">
        <v>0</v>
      </c>
    </row>
    <row r="57" spans="1:8" ht="21.75" customHeight="1">
      <c r="A57" s="153" t="s">
        <v>1708</v>
      </c>
      <c r="B57" s="154" t="s">
        <v>1709</v>
      </c>
      <c r="C57" s="98">
        <v>68700</v>
      </c>
      <c r="D57" s="155">
        <v>0</v>
      </c>
      <c r="E57" s="106">
        <v>0</v>
      </c>
      <c r="F57" s="106">
        <v>68700</v>
      </c>
      <c r="G57" s="106">
        <v>68700</v>
      </c>
      <c r="H57" s="106">
        <v>0</v>
      </c>
    </row>
    <row r="58" spans="1:8" ht="21.75" customHeight="1">
      <c r="A58" s="153" t="s">
        <v>1710</v>
      </c>
      <c r="B58" s="154" t="s">
        <v>1711</v>
      </c>
      <c r="C58" s="98">
        <v>68700</v>
      </c>
      <c r="D58" s="155">
        <v>0</v>
      </c>
      <c r="E58" s="106">
        <v>0</v>
      </c>
      <c r="F58" s="106">
        <v>68700</v>
      </c>
      <c r="G58" s="106">
        <v>68700</v>
      </c>
      <c r="H58" s="106">
        <v>0</v>
      </c>
    </row>
    <row r="59" spans="1:8" ht="21.75" customHeight="1">
      <c r="A59" s="153" t="s">
        <v>1712</v>
      </c>
      <c r="B59" s="154" t="s">
        <v>1713</v>
      </c>
      <c r="C59" s="98">
        <v>161497</v>
      </c>
      <c r="D59" s="155">
        <v>0</v>
      </c>
      <c r="E59" s="106">
        <v>0</v>
      </c>
      <c r="F59" s="106">
        <v>161497</v>
      </c>
      <c r="G59" s="106">
        <v>161497</v>
      </c>
      <c r="H59" s="106">
        <v>0</v>
      </c>
    </row>
    <row r="60" spans="1:8" ht="21.75" customHeight="1">
      <c r="A60" s="153" t="s">
        <v>1714</v>
      </c>
      <c r="B60" s="154" t="s">
        <v>1715</v>
      </c>
      <c r="C60" s="98">
        <v>161497</v>
      </c>
      <c r="D60" s="155">
        <v>0</v>
      </c>
      <c r="E60" s="106">
        <v>0</v>
      </c>
      <c r="F60" s="106">
        <v>161497</v>
      </c>
      <c r="G60" s="106">
        <v>161497</v>
      </c>
      <c r="H60" s="106">
        <v>0</v>
      </c>
    </row>
    <row r="61" spans="1:8" ht="21.75" customHeight="1">
      <c r="A61" s="153" t="s">
        <v>1716</v>
      </c>
      <c r="B61" s="154" t="s">
        <v>1717</v>
      </c>
      <c r="C61" s="98">
        <v>348288</v>
      </c>
      <c r="D61" s="155">
        <v>0</v>
      </c>
      <c r="E61" s="106">
        <v>0</v>
      </c>
      <c r="F61" s="106">
        <v>348288</v>
      </c>
      <c r="G61" s="106">
        <v>348288</v>
      </c>
      <c r="H61" s="106">
        <v>0</v>
      </c>
    </row>
    <row r="62" spans="1:8" ht="21.75" customHeight="1">
      <c r="A62" s="153" t="s">
        <v>1718</v>
      </c>
      <c r="B62" s="154" t="s">
        <v>1719</v>
      </c>
      <c r="C62" s="98">
        <v>68700</v>
      </c>
      <c r="D62" s="155">
        <v>0</v>
      </c>
      <c r="E62" s="106">
        <v>0</v>
      </c>
      <c r="F62" s="106">
        <v>68700</v>
      </c>
      <c r="G62" s="106">
        <v>68700</v>
      </c>
      <c r="H62" s="106">
        <v>0</v>
      </c>
    </row>
    <row r="63" spans="1:8" ht="21.75" customHeight="1">
      <c r="A63" s="153" t="s">
        <v>1720</v>
      </c>
      <c r="B63" s="154" t="s">
        <v>1721</v>
      </c>
      <c r="C63" s="98">
        <v>45800</v>
      </c>
      <c r="D63" s="155">
        <v>0</v>
      </c>
      <c r="E63" s="106">
        <v>0</v>
      </c>
      <c r="F63" s="106">
        <v>45800</v>
      </c>
      <c r="G63" s="106">
        <v>45800</v>
      </c>
      <c r="H63" s="106">
        <v>0</v>
      </c>
    </row>
    <row r="64" spans="1:8" ht="21.75" customHeight="1">
      <c r="A64" s="153" t="s">
        <v>1722</v>
      </c>
      <c r="B64" s="154" t="s">
        <v>1723</v>
      </c>
      <c r="C64" s="98">
        <v>68700</v>
      </c>
      <c r="D64" s="155">
        <v>0</v>
      </c>
      <c r="E64" s="106">
        <v>0</v>
      </c>
      <c r="F64" s="106">
        <v>68700</v>
      </c>
      <c r="G64" s="106">
        <v>68700</v>
      </c>
      <c r="H64" s="106">
        <v>0</v>
      </c>
    </row>
    <row r="65" spans="1:8" ht="21.75" customHeight="1">
      <c r="A65" s="153" t="s">
        <v>1724</v>
      </c>
      <c r="B65" s="154" t="s">
        <v>1725</v>
      </c>
      <c r="C65" s="98">
        <v>119288</v>
      </c>
      <c r="D65" s="155">
        <v>0</v>
      </c>
      <c r="E65" s="106">
        <v>0</v>
      </c>
      <c r="F65" s="106">
        <v>119288</v>
      </c>
      <c r="G65" s="106">
        <v>119288</v>
      </c>
      <c r="H65" s="106">
        <v>0</v>
      </c>
    </row>
    <row r="66" spans="1:8" ht="21.75" customHeight="1">
      <c r="A66" s="153" t="s">
        <v>1726</v>
      </c>
      <c r="B66" s="154" t="s">
        <v>1727</v>
      </c>
      <c r="C66" s="98">
        <v>45800</v>
      </c>
      <c r="D66" s="155">
        <v>0</v>
      </c>
      <c r="E66" s="106">
        <v>0</v>
      </c>
      <c r="F66" s="106">
        <v>45800</v>
      </c>
      <c r="G66" s="106">
        <v>45800</v>
      </c>
      <c r="H66" s="106">
        <v>0</v>
      </c>
    </row>
    <row r="67" spans="1:8" ht="21.75" customHeight="1">
      <c r="A67" s="153" t="s">
        <v>1728</v>
      </c>
      <c r="B67" s="154" t="s">
        <v>1729</v>
      </c>
      <c r="C67" s="98">
        <v>91600</v>
      </c>
      <c r="D67" s="155">
        <v>0</v>
      </c>
      <c r="E67" s="106">
        <v>0</v>
      </c>
      <c r="F67" s="106">
        <v>91600</v>
      </c>
      <c r="G67" s="106">
        <v>91600</v>
      </c>
      <c r="H67" s="106">
        <v>0</v>
      </c>
    </row>
    <row r="68" spans="1:8" ht="21.75" customHeight="1">
      <c r="A68" s="153" t="s">
        <v>1730</v>
      </c>
      <c r="B68" s="154" t="s">
        <v>1731</v>
      </c>
      <c r="C68" s="98">
        <v>91600</v>
      </c>
      <c r="D68" s="155">
        <v>0</v>
      </c>
      <c r="E68" s="106">
        <v>0</v>
      </c>
      <c r="F68" s="106">
        <v>91600</v>
      </c>
      <c r="G68" s="106">
        <v>91600</v>
      </c>
      <c r="H68" s="106">
        <v>0</v>
      </c>
    </row>
    <row r="69" spans="1:8" ht="21.75" customHeight="1">
      <c r="A69" s="153" t="s">
        <v>1732</v>
      </c>
      <c r="B69" s="154" t="s">
        <v>1733</v>
      </c>
      <c r="C69" s="98">
        <v>162694</v>
      </c>
      <c r="D69" s="155">
        <v>0</v>
      </c>
      <c r="E69" s="106">
        <v>0</v>
      </c>
      <c r="F69" s="106">
        <v>162694</v>
      </c>
      <c r="G69" s="106">
        <v>162694</v>
      </c>
      <c r="H69" s="106">
        <v>0</v>
      </c>
    </row>
    <row r="70" spans="1:8" ht="21.75" customHeight="1">
      <c r="A70" s="153" t="s">
        <v>1734</v>
      </c>
      <c r="B70" s="154" t="s">
        <v>1735</v>
      </c>
      <c r="C70" s="98">
        <v>22900</v>
      </c>
      <c r="D70" s="155">
        <v>0</v>
      </c>
      <c r="E70" s="106">
        <v>0</v>
      </c>
      <c r="F70" s="106">
        <v>22900</v>
      </c>
      <c r="G70" s="106">
        <v>22900</v>
      </c>
      <c r="H70" s="106">
        <v>0</v>
      </c>
    </row>
    <row r="71" spans="1:8" ht="21.75" customHeight="1">
      <c r="A71" s="153" t="s">
        <v>1736</v>
      </c>
      <c r="B71" s="154" t="s">
        <v>1737</v>
      </c>
      <c r="C71" s="98">
        <v>139794</v>
      </c>
      <c r="D71" s="155">
        <v>0</v>
      </c>
      <c r="E71" s="106">
        <v>0</v>
      </c>
      <c r="F71" s="106">
        <v>139794</v>
      </c>
      <c r="G71" s="106">
        <v>139794</v>
      </c>
      <c r="H71" s="106">
        <v>0</v>
      </c>
    </row>
  </sheetData>
  <sheetProtection/>
  <mergeCells count="7">
    <mergeCell ref="A2:H2"/>
    <mergeCell ref="A4:A5"/>
    <mergeCell ref="B4:B5"/>
    <mergeCell ref="C4:C5"/>
    <mergeCell ref="D4:D5"/>
    <mergeCell ref="E4:E5"/>
    <mergeCell ref="F4:H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8"/>
  <sheetViews>
    <sheetView zoomScalePageLayoutView="0" workbookViewId="0" topLeftCell="A4">
      <selection activeCell="D8" sqref="D8"/>
    </sheetView>
  </sheetViews>
  <sheetFormatPr defaultColWidth="9.00390625" defaultRowHeight="14.25"/>
  <cols>
    <col min="1" max="1" width="31.75390625" style="0" customWidth="1"/>
    <col min="2" max="2" width="29.625" style="0" customWidth="1"/>
    <col min="3" max="3" width="28.50390625" style="0" customWidth="1"/>
  </cols>
  <sheetData>
    <row r="1" spans="1:3" ht="27">
      <c r="A1" s="228" t="s">
        <v>1750</v>
      </c>
      <c r="B1" s="228"/>
      <c r="C1" s="228"/>
    </row>
    <row r="2" ht="40.5" customHeight="1">
      <c r="C2" s="157" t="s">
        <v>1515</v>
      </c>
    </row>
    <row r="3" spans="1:3" ht="57.75" customHeight="1">
      <c r="A3" s="158" t="s">
        <v>1516</v>
      </c>
      <c r="B3" s="158" t="s">
        <v>1541</v>
      </c>
      <c r="C3" s="158" t="s">
        <v>1744</v>
      </c>
    </row>
    <row r="4" spans="1:3" ht="57.75" customHeight="1">
      <c r="A4" s="159" t="s">
        <v>1745</v>
      </c>
      <c r="B4" s="159">
        <v>19451.18</v>
      </c>
      <c r="C4" s="159">
        <v>19451.18</v>
      </c>
    </row>
    <row r="5" spans="1:3" ht="57.75" customHeight="1">
      <c r="A5" s="159" t="s">
        <v>1746</v>
      </c>
      <c r="B5" s="159"/>
      <c r="C5" s="159"/>
    </row>
    <row r="6" spans="1:3" ht="57.75" customHeight="1">
      <c r="A6" s="159" t="s">
        <v>1747</v>
      </c>
      <c r="B6" s="159">
        <v>3430</v>
      </c>
      <c r="C6" s="159">
        <v>3430</v>
      </c>
    </row>
    <row r="7" spans="1:3" ht="57.75" customHeight="1">
      <c r="A7" s="159" t="s">
        <v>1748</v>
      </c>
      <c r="B7" s="160">
        <v>109</v>
      </c>
      <c r="C7" s="160"/>
    </row>
    <row r="8" spans="1:3" ht="57.75" customHeight="1">
      <c r="A8" s="159" t="s">
        <v>1749</v>
      </c>
      <c r="B8" s="159">
        <v>19451.18</v>
      </c>
      <c r="C8" s="159">
        <v>19451.18</v>
      </c>
    </row>
  </sheetData>
  <sheetProtection/>
  <mergeCells count="1">
    <mergeCell ref="A1:C1"/>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268"/>
  <sheetViews>
    <sheetView tabSelected="1" zoomScale="90" zoomScaleNormal="90" zoomScaleSheetLayoutView="100" zoomScalePageLayoutView="0" workbookViewId="0" topLeftCell="A939">
      <selection activeCell="A957" sqref="A1:IV16384"/>
    </sheetView>
  </sheetViews>
  <sheetFormatPr defaultColWidth="9.00390625" defaultRowHeight="14.25"/>
  <cols>
    <col min="1" max="1" width="41.75390625" style="18" customWidth="1"/>
    <col min="2" max="3" width="16.375" style="18" customWidth="1"/>
    <col min="4" max="16384" width="9.00390625" style="18" customWidth="1"/>
  </cols>
  <sheetData>
    <row r="1" spans="1:3" ht="14.25">
      <c r="A1" s="51" t="s">
        <v>60</v>
      </c>
      <c r="C1" s="52" t="s">
        <v>26</v>
      </c>
    </row>
    <row r="2" spans="1:3" s="22" customFormat="1" ht="20.25">
      <c r="A2" s="185" t="s">
        <v>61</v>
      </c>
      <c r="B2" s="185"/>
      <c r="C2" s="185"/>
    </row>
    <row r="3" ht="13.5">
      <c r="C3" s="52" t="s">
        <v>29</v>
      </c>
    </row>
    <row r="4" spans="1:3" ht="45.75" customHeight="1">
      <c r="A4" s="23" t="s">
        <v>30</v>
      </c>
      <c r="B4" s="23" t="s">
        <v>32</v>
      </c>
      <c r="C4" s="23" t="s">
        <v>62</v>
      </c>
    </row>
    <row r="5" spans="1:3" ht="13.5">
      <c r="A5" s="20" t="s">
        <v>63</v>
      </c>
      <c r="B5" s="55">
        <f>SUM(B6,B18,B27,B38,B49,B60,B71,B79,B88,B101,B110,B121,B133,B140,B148,B154,B161,B168,B175,B182,B189,B197,B203,B209,B216,B231)</f>
        <v>36971</v>
      </c>
      <c r="C5" s="56"/>
    </row>
    <row r="6" spans="1:3" ht="13.5">
      <c r="A6" s="26" t="s">
        <v>64</v>
      </c>
      <c r="B6" s="57">
        <f>SUM(B7:B17)</f>
        <v>527</v>
      </c>
      <c r="C6" s="56"/>
    </row>
    <row r="7" spans="1:3" ht="13.5">
      <c r="A7" s="26" t="s">
        <v>65</v>
      </c>
      <c r="B7" s="56">
        <v>387</v>
      </c>
      <c r="C7" s="56"/>
    </row>
    <row r="8" spans="1:3" ht="13.5">
      <c r="A8" s="26" t="s">
        <v>66</v>
      </c>
      <c r="B8" s="56"/>
      <c r="C8" s="56"/>
    </row>
    <row r="9" spans="1:3" ht="13.5">
      <c r="A9" s="27" t="s">
        <v>67</v>
      </c>
      <c r="B9" s="56"/>
      <c r="C9" s="56"/>
    </row>
    <row r="10" spans="1:3" ht="13.5">
      <c r="A10" s="27" t="s">
        <v>68</v>
      </c>
      <c r="B10" s="56">
        <v>41</v>
      </c>
      <c r="C10" s="56"/>
    </row>
    <row r="11" spans="1:3" ht="13.5">
      <c r="A11" s="27" t="s">
        <v>69</v>
      </c>
      <c r="B11" s="56"/>
      <c r="C11" s="56"/>
    </row>
    <row r="12" spans="1:3" ht="13.5">
      <c r="A12" s="20" t="s">
        <v>70</v>
      </c>
      <c r="B12" s="56"/>
      <c r="C12" s="56"/>
    </row>
    <row r="13" spans="1:3" ht="13.5">
      <c r="A13" s="20" t="s">
        <v>71</v>
      </c>
      <c r="B13" s="56"/>
      <c r="C13" s="56"/>
    </row>
    <row r="14" spans="1:3" ht="13.5">
      <c r="A14" s="20" t="s">
        <v>72</v>
      </c>
      <c r="B14" s="56">
        <v>99</v>
      </c>
      <c r="C14" s="56"/>
    </row>
    <row r="15" spans="1:3" ht="13.5">
      <c r="A15" s="20" t="s">
        <v>73</v>
      </c>
      <c r="B15" s="56"/>
      <c r="C15" s="56"/>
    </row>
    <row r="16" spans="1:3" ht="13.5">
      <c r="A16" s="20" t="s">
        <v>74</v>
      </c>
      <c r="B16" s="56"/>
      <c r="C16" s="56"/>
    </row>
    <row r="17" spans="1:3" ht="13.5">
      <c r="A17" s="20" t="s">
        <v>75</v>
      </c>
      <c r="B17" s="56"/>
      <c r="C17" s="56"/>
    </row>
    <row r="18" spans="1:3" ht="13.5">
      <c r="A18" s="26" t="s">
        <v>76</v>
      </c>
      <c r="B18" s="57">
        <f>SUM(B19:B26)</f>
        <v>332</v>
      </c>
      <c r="C18" s="56"/>
    </row>
    <row r="19" spans="1:3" ht="13.5">
      <c r="A19" s="26" t="s">
        <v>65</v>
      </c>
      <c r="B19" s="56">
        <v>285</v>
      </c>
      <c r="C19" s="56"/>
    </row>
    <row r="20" spans="1:3" ht="13.5">
      <c r="A20" s="26" t="s">
        <v>66</v>
      </c>
      <c r="B20" s="56"/>
      <c r="C20" s="56"/>
    </row>
    <row r="21" spans="1:3" ht="13.5">
      <c r="A21" s="27" t="s">
        <v>67</v>
      </c>
      <c r="B21" s="56"/>
      <c r="C21" s="56"/>
    </row>
    <row r="22" spans="1:3" ht="13.5">
      <c r="A22" s="27" t="s">
        <v>77</v>
      </c>
      <c r="B22" s="56">
        <v>47</v>
      </c>
      <c r="C22" s="56"/>
    </row>
    <row r="23" spans="1:3" ht="13.5">
      <c r="A23" s="27" t="s">
        <v>78</v>
      </c>
      <c r="B23" s="56"/>
      <c r="C23" s="56"/>
    </row>
    <row r="24" spans="1:3" ht="13.5">
      <c r="A24" s="27" t="s">
        <v>79</v>
      </c>
      <c r="B24" s="56"/>
      <c r="C24" s="56"/>
    </row>
    <row r="25" spans="1:3" ht="13.5">
      <c r="A25" s="27" t="s">
        <v>74</v>
      </c>
      <c r="B25" s="56"/>
      <c r="C25" s="56"/>
    </row>
    <row r="26" spans="1:3" ht="13.5">
      <c r="A26" s="27" t="s">
        <v>80</v>
      </c>
      <c r="B26" s="56"/>
      <c r="C26" s="56"/>
    </row>
    <row r="27" spans="1:3" ht="13.5">
      <c r="A27" s="26" t="s">
        <v>81</v>
      </c>
      <c r="B27" s="57">
        <f>SUM(B28:B37)</f>
        <v>12856</v>
      </c>
      <c r="C27" s="56"/>
    </row>
    <row r="28" spans="1:3" ht="13.5">
      <c r="A28" s="26" t="s">
        <v>65</v>
      </c>
      <c r="B28" s="56">
        <v>10052</v>
      </c>
      <c r="C28" s="56"/>
    </row>
    <row r="29" spans="1:3" ht="13.5">
      <c r="A29" s="26" t="s">
        <v>66</v>
      </c>
      <c r="B29" s="56">
        <v>450</v>
      </c>
      <c r="C29" s="56"/>
    </row>
    <row r="30" spans="1:3" ht="13.5">
      <c r="A30" s="27" t="s">
        <v>67</v>
      </c>
      <c r="B30" s="56"/>
      <c r="C30" s="56"/>
    </row>
    <row r="31" spans="1:3" ht="13.5">
      <c r="A31" s="27" t="s">
        <v>82</v>
      </c>
      <c r="B31" s="56"/>
      <c r="C31" s="56"/>
    </row>
    <row r="32" spans="1:3" ht="13.5">
      <c r="A32" s="27" t="s">
        <v>83</v>
      </c>
      <c r="B32" s="56"/>
      <c r="C32" s="56"/>
    </row>
    <row r="33" spans="1:3" ht="13.5">
      <c r="A33" s="28" t="s">
        <v>84</v>
      </c>
      <c r="B33" s="56">
        <v>89</v>
      </c>
      <c r="C33" s="56"/>
    </row>
    <row r="34" spans="1:3" ht="13.5">
      <c r="A34" s="26" t="s">
        <v>85</v>
      </c>
      <c r="B34" s="56">
        <v>2122</v>
      </c>
      <c r="C34" s="56"/>
    </row>
    <row r="35" spans="1:3" ht="13.5">
      <c r="A35" s="27" t="s">
        <v>86</v>
      </c>
      <c r="B35" s="56"/>
      <c r="C35" s="56"/>
    </row>
    <row r="36" spans="1:3" ht="13.5">
      <c r="A36" s="27" t="s">
        <v>74</v>
      </c>
      <c r="B36" s="56"/>
      <c r="C36" s="56"/>
    </row>
    <row r="37" spans="1:3" ht="13.5">
      <c r="A37" s="27" t="s">
        <v>87</v>
      </c>
      <c r="B37" s="56">
        <v>143</v>
      </c>
      <c r="C37" s="56"/>
    </row>
    <row r="38" spans="1:3" ht="13.5">
      <c r="A38" s="26" t="s">
        <v>88</v>
      </c>
      <c r="B38" s="57">
        <f>SUM(B39:B48)</f>
        <v>363</v>
      </c>
      <c r="C38" s="56"/>
    </row>
    <row r="39" spans="1:3" ht="13.5">
      <c r="A39" s="26" t="s">
        <v>65</v>
      </c>
      <c r="B39" s="56">
        <v>244</v>
      </c>
      <c r="C39" s="56"/>
    </row>
    <row r="40" spans="1:3" ht="13.5">
      <c r="A40" s="26" t="s">
        <v>66</v>
      </c>
      <c r="B40" s="56">
        <v>119</v>
      </c>
      <c r="C40" s="56"/>
    </row>
    <row r="41" spans="1:3" ht="13.5">
      <c r="A41" s="27" t="s">
        <v>67</v>
      </c>
      <c r="B41" s="56"/>
      <c r="C41" s="56"/>
    </row>
    <row r="42" spans="1:3" ht="13.5">
      <c r="A42" s="27" t="s">
        <v>89</v>
      </c>
      <c r="B42" s="56"/>
      <c r="C42" s="56"/>
    </row>
    <row r="43" spans="1:3" ht="13.5">
      <c r="A43" s="27" t="s">
        <v>90</v>
      </c>
      <c r="B43" s="56"/>
      <c r="C43" s="56"/>
    </row>
    <row r="44" spans="1:3" ht="13.5">
      <c r="A44" s="26" t="s">
        <v>91</v>
      </c>
      <c r="B44" s="56"/>
      <c r="C44" s="56"/>
    </row>
    <row r="45" spans="1:3" ht="13.5">
      <c r="A45" s="26" t="s">
        <v>92</v>
      </c>
      <c r="B45" s="56"/>
      <c r="C45" s="56"/>
    </row>
    <row r="46" spans="1:3" ht="13.5">
      <c r="A46" s="26" t="s">
        <v>93</v>
      </c>
      <c r="B46" s="56"/>
      <c r="C46" s="56"/>
    </row>
    <row r="47" spans="1:3" ht="13.5">
      <c r="A47" s="26" t="s">
        <v>74</v>
      </c>
      <c r="B47" s="56"/>
      <c r="C47" s="56"/>
    </row>
    <row r="48" spans="1:3" ht="13.5">
      <c r="A48" s="27" t="s">
        <v>94</v>
      </c>
      <c r="B48" s="56"/>
      <c r="C48" s="56"/>
    </row>
    <row r="49" spans="1:3" ht="13.5">
      <c r="A49" s="27" t="s">
        <v>95</v>
      </c>
      <c r="B49" s="57">
        <f>SUM(B50:B59)</f>
        <v>197</v>
      </c>
      <c r="C49" s="56"/>
    </row>
    <row r="50" spans="1:3" ht="13.5">
      <c r="A50" s="27" t="s">
        <v>65</v>
      </c>
      <c r="B50" s="56">
        <v>197</v>
      </c>
      <c r="C50" s="56"/>
    </row>
    <row r="51" spans="1:3" ht="13.5">
      <c r="A51" s="20" t="s">
        <v>66</v>
      </c>
      <c r="B51" s="56"/>
      <c r="C51" s="56"/>
    </row>
    <row r="52" spans="1:3" ht="13.5">
      <c r="A52" s="26" t="s">
        <v>67</v>
      </c>
      <c r="B52" s="56"/>
      <c r="C52" s="56"/>
    </row>
    <row r="53" spans="1:3" ht="13.5">
      <c r="A53" s="26" t="s">
        <v>96</v>
      </c>
      <c r="B53" s="56"/>
      <c r="C53" s="56"/>
    </row>
    <row r="54" spans="1:3" ht="13.5">
      <c r="A54" s="26" t="s">
        <v>97</v>
      </c>
      <c r="B54" s="56"/>
      <c r="C54" s="56"/>
    </row>
    <row r="55" spans="1:3" ht="13.5">
      <c r="A55" s="27" t="s">
        <v>98</v>
      </c>
      <c r="B55" s="56"/>
      <c r="C55" s="56"/>
    </row>
    <row r="56" spans="1:3" ht="13.5">
      <c r="A56" s="27" t="s">
        <v>99</v>
      </c>
      <c r="B56" s="56"/>
      <c r="C56" s="56"/>
    </row>
    <row r="57" spans="1:3" ht="13.5">
      <c r="A57" s="27" t="s">
        <v>100</v>
      </c>
      <c r="B57" s="56"/>
      <c r="C57" s="56"/>
    </row>
    <row r="58" spans="1:3" ht="13.5">
      <c r="A58" s="26" t="s">
        <v>74</v>
      </c>
      <c r="B58" s="56"/>
      <c r="C58" s="56"/>
    </row>
    <row r="59" spans="1:3" ht="13.5">
      <c r="A59" s="27" t="s">
        <v>101</v>
      </c>
      <c r="B59" s="56"/>
      <c r="C59" s="56"/>
    </row>
    <row r="60" spans="1:3" ht="13.5">
      <c r="A60" s="28" t="s">
        <v>102</v>
      </c>
      <c r="B60" s="57">
        <f>SUM(B61:B70)</f>
        <v>1168</v>
      </c>
      <c r="C60" s="56"/>
    </row>
    <row r="61" spans="1:3" ht="13.5">
      <c r="A61" s="27" t="s">
        <v>65</v>
      </c>
      <c r="B61" s="56">
        <v>987</v>
      </c>
      <c r="C61" s="56"/>
    </row>
    <row r="62" spans="1:3" ht="13.5">
      <c r="A62" s="20" t="s">
        <v>66</v>
      </c>
      <c r="B62" s="56"/>
      <c r="C62" s="56"/>
    </row>
    <row r="63" spans="1:3" ht="13.5">
      <c r="A63" s="20" t="s">
        <v>67</v>
      </c>
      <c r="B63" s="56"/>
      <c r="C63" s="56"/>
    </row>
    <row r="64" spans="1:3" ht="13.5">
      <c r="A64" s="20" t="s">
        <v>103</v>
      </c>
      <c r="B64" s="56"/>
      <c r="C64" s="56"/>
    </row>
    <row r="65" spans="1:3" ht="13.5">
      <c r="A65" s="20" t="s">
        <v>104</v>
      </c>
      <c r="B65" s="56">
        <v>181</v>
      </c>
      <c r="C65" s="56"/>
    </row>
    <row r="66" spans="1:3" ht="13.5">
      <c r="A66" s="20" t="s">
        <v>105</v>
      </c>
      <c r="B66" s="56"/>
      <c r="C66" s="56"/>
    </row>
    <row r="67" spans="1:3" ht="13.5">
      <c r="A67" s="26" t="s">
        <v>106</v>
      </c>
      <c r="B67" s="56"/>
      <c r="C67" s="56"/>
    </row>
    <row r="68" spans="1:3" ht="13.5">
      <c r="A68" s="27" t="s">
        <v>107</v>
      </c>
      <c r="B68" s="56"/>
      <c r="C68" s="56"/>
    </row>
    <row r="69" spans="1:3" ht="13.5">
      <c r="A69" s="27" t="s">
        <v>74</v>
      </c>
      <c r="B69" s="56"/>
      <c r="C69" s="56"/>
    </row>
    <row r="70" spans="1:3" ht="13.5">
      <c r="A70" s="27" t="s">
        <v>108</v>
      </c>
      <c r="B70" s="56"/>
      <c r="C70" s="56"/>
    </row>
    <row r="71" spans="1:3" ht="13.5">
      <c r="A71" s="26" t="s">
        <v>109</v>
      </c>
      <c r="B71" s="57">
        <f>SUM(B72:B78)</f>
        <v>4590</v>
      </c>
      <c r="C71" s="56"/>
    </row>
    <row r="72" spans="1:3" ht="13.5">
      <c r="A72" s="26" t="s">
        <v>65</v>
      </c>
      <c r="B72" s="56">
        <v>4590</v>
      </c>
      <c r="C72" s="56"/>
    </row>
    <row r="73" spans="1:3" ht="13.5">
      <c r="A73" s="26" t="s">
        <v>66</v>
      </c>
      <c r="B73" s="56"/>
      <c r="C73" s="56"/>
    </row>
    <row r="74" spans="1:3" ht="13.5">
      <c r="A74" s="27" t="s">
        <v>67</v>
      </c>
      <c r="B74" s="56"/>
      <c r="C74" s="56"/>
    </row>
    <row r="75" spans="1:3" ht="13.5">
      <c r="A75" s="26" t="s">
        <v>106</v>
      </c>
      <c r="B75" s="56"/>
      <c r="C75" s="56"/>
    </row>
    <row r="76" spans="1:3" ht="13.5">
      <c r="A76" s="27" t="s">
        <v>110</v>
      </c>
      <c r="B76" s="56"/>
      <c r="C76" s="56"/>
    </row>
    <row r="77" spans="1:3" ht="13.5">
      <c r="A77" s="27" t="s">
        <v>74</v>
      </c>
      <c r="B77" s="56"/>
      <c r="C77" s="56"/>
    </row>
    <row r="78" spans="1:3" ht="13.5">
      <c r="A78" s="27" t="s">
        <v>111</v>
      </c>
      <c r="B78" s="56"/>
      <c r="C78" s="56"/>
    </row>
    <row r="79" spans="1:3" ht="13.5">
      <c r="A79" s="27" t="s">
        <v>112</v>
      </c>
      <c r="B79" s="57">
        <f>SUM(B80:B87)</f>
        <v>299</v>
      </c>
      <c r="C79" s="56"/>
    </row>
    <row r="80" spans="1:3" ht="13.5">
      <c r="A80" s="26" t="s">
        <v>65</v>
      </c>
      <c r="B80" s="56">
        <v>289</v>
      </c>
      <c r="C80" s="56"/>
    </row>
    <row r="81" spans="1:3" ht="13.5">
      <c r="A81" s="26" t="s">
        <v>66</v>
      </c>
      <c r="B81" s="56">
        <v>10</v>
      </c>
      <c r="C81" s="56"/>
    </row>
    <row r="82" spans="1:3" ht="13.5">
      <c r="A82" s="26" t="s">
        <v>67</v>
      </c>
      <c r="B82" s="56"/>
      <c r="C82" s="56"/>
    </row>
    <row r="83" spans="1:3" ht="13.5">
      <c r="A83" s="53" t="s">
        <v>113</v>
      </c>
      <c r="B83" s="56"/>
      <c r="C83" s="56"/>
    </row>
    <row r="84" spans="1:3" ht="13.5">
      <c r="A84" s="27" t="s">
        <v>114</v>
      </c>
      <c r="B84" s="56"/>
      <c r="C84" s="56"/>
    </row>
    <row r="85" spans="1:3" ht="13.5">
      <c r="A85" s="27" t="s">
        <v>106</v>
      </c>
      <c r="B85" s="56"/>
      <c r="C85" s="56"/>
    </row>
    <row r="86" spans="1:3" ht="13.5">
      <c r="A86" s="27" t="s">
        <v>74</v>
      </c>
      <c r="B86" s="56"/>
      <c r="C86" s="56"/>
    </row>
    <row r="87" spans="1:3" ht="13.5">
      <c r="A87" s="20" t="s">
        <v>115</v>
      </c>
      <c r="B87" s="56"/>
      <c r="C87" s="56"/>
    </row>
    <row r="88" spans="1:3" ht="13.5">
      <c r="A88" s="26" t="s">
        <v>116</v>
      </c>
      <c r="B88" s="57">
        <f>SUM(B89:B100)</f>
        <v>0</v>
      </c>
      <c r="C88" s="56"/>
    </row>
    <row r="89" spans="1:3" ht="13.5">
      <c r="A89" s="26" t="s">
        <v>65</v>
      </c>
      <c r="B89" s="56"/>
      <c r="C89" s="56"/>
    </row>
    <row r="90" spans="1:3" ht="13.5">
      <c r="A90" s="27" t="s">
        <v>66</v>
      </c>
      <c r="B90" s="56"/>
      <c r="C90" s="56"/>
    </row>
    <row r="91" spans="1:3" ht="13.5">
      <c r="A91" s="27" t="s">
        <v>67</v>
      </c>
      <c r="B91" s="56"/>
      <c r="C91" s="56"/>
    </row>
    <row r="92" spans="1:3" ht="13.5">
      <c r="A92" s="26" t="s">
        <v>117</v>
      </c>
      <c r="B92" s="56"/>
      <c r="C92" s="56"/>
    </row>
    <row r="93" spans="1:3" ht="13.5">
      <c r="A93" s="26" t="s">
        <v>118</v>
      </c>
      <c r="B93" s="56"/>
      <c r="C93" s="56"/>
    </row>
    <row r="94" spans="1:3" ht="13.5">
      <c r="A94" s="26" t="s">
        <v>106</v>
      </c>
      <c r="B94" s="56"/>
      <c r="C94" s="56"/>
    </row>
    <row r="95" spans="1:3" ht="13.5">
      <c r="A95" s="26" t="s">
        <v>119</v>
      </c>
      <c r="B95" s="56"/>
      <c r="C95" s="56"/>
    </row>
    <row r="96" spans="1:3" ht="13.5">
      <c r="A96" s="26" t="s">
        <v>120</v>
      </c>
      <c r="B96" s="56"/>
      <c r="C96" s="56"/>
    </row>
    <row r="97" spans="1:3" ht="13.5">
      <c r="A97" s="26" t="s">
        <v>121</v>
      </c>
      <c r="B97" s="56"/>
      <c r="C97" s="56"/>
    </row>
    <row r="98" spans="1:3" ht="13.5">
      <c r="A98" s="26" t="s">
        <v>122</v>
      </c>
      <c r="B98" s="56"/>
      <c r="C98" s="56"/>
    </row>
    <row r="99" spans="1:3" ht="13.5">
      <c r="A99" s="27" t="s">
        <v>74</v>
      </c>
      <c r="B99" s="56"/>
      <c r="C99" s="56"/>
    </row>
    <row r="100" spans="1:3" ht="13.5">
      <c r="A100" s="27" t="s">
        <v>123</v>
      </c>
      <c r="B100" s="56"/>
      <c r="C100" s="56"/>
    </row>
    <row r="101" spans="1:3" ht="13.5">
      <c r="A101" s="29" t="s">
        <v>124</v>
      </c>
      <c r="B101" s="57">
        <f>SUM(B102:B109)</f>
        <v>1937</v>
      </c>
      <c r="C101" s="56"/>
    </row>
    <row r="102" spans="1:3" ht="13.5">
      <c r="A102" s="26" t="s">
        <v>65</v>
      </c>
      <c r="B102" s="56">
        <v>1599</v>
      </c>
      <c r="C102" s="56"/>
    </row>
    <row r="103" spans="1:3" ht="13.5">
      <c r="A103" s="26" t="s">
        <v>66</v>
      </c>
      <c r="B103" s="56">
        <v>200</v>
      </c>
      <c r="C103" s="56"/>
    </row>
    <row r="104" spans="1:3" ht="13.5">
      <c r="A104" s="26" t="s">
        <v>67</v>
      </c>
      <c r="B104" s="56"/>
      <c r="C104" s="56"/>
    </row>
    <row r="105" spans="1:3" ht="13.5">
      <c r="A105" s="27" t="s">
        <v>125</v>
      </c>
      <c r="B105" s="56"/>
      <c r="C105" s="56"/>
    </row>
    <row r="106" spans="1:3" ht="13.5">
      <c r="A106" s="27" t="s">
        <v>126</v>
      </c>
      <c r="B106" s="56"/>
      <c r="C106" s="56"/>
    </row>
    <row r="107" spans="1:3" ht="13.5">
      <c r="A107" s="27" t="s">
        <v>127</v>
      </c>
      <c r="B107" s="56">
        <v>138</v>
      </c>
      <c r="C107" s="56"/>
    </row>
    <row r="108" spans="1:3" ht="13.5">
      <c r="A108" s="26" t="s">
        <v>74</v>
      </c>
      <c r="B108" s="56"/>
      <c r="C108" s="56"/>
    </row>
    <row r="109" spans="1:3" ht="13.5">
      <c r="A109" s="26" t="s">
        <v>128</v>
      </c>
      <c r="B109" s="56"/>
      <c r="C109" s="56"/>
    </row>
    <row r="110" spans="1:3" ht="13.5">
      <c r="A110" s="20" t="s">
        <v>129</v>
      </c>
      <c r="B110" s="57">
        <f>SUM(B111:B120)</f>
        <v>5358</v>
      </c>
      <c r="C110" s="56"/>
    </row>
    <row r="111" spans="1:3" ht="13.5">
      <c r="A111" s="26" t="s">
        <v>65</v>
      </c>
      <c r="B111" s="56">
        <v>133</v>
      </c>
      <c r="C111" s="56"/>
    </row>
    <row r="112" spans="1:3" ht="13.5">
      <c r="A112" s="26" t="s">
        <v>66</v>
      </c>
      <c r="B112" s="56"/>
      <c r="C112" s="56"/>
    </row>
    <row r="113" spans="1:3" ht="13.5">
      <c r="A113" s="26" t="s">
        <v>67</v>
      </c>
      <c r="B113" s="56"/>
      <c r="C113" s="56"/>
    </row>
    <row r="114" spans="1:3" ht="13.5">
      <c r="A114" s="27" t="s">
        <v>130</v>
      </c>
      <c r="B114" s="56"/>
      <c r="C114" s="56"/>
    </row>
    <row r="115" spans="1:3" ht="13.5">
      <c r="A115" s="27" t="s">
        <v>131</v>
      </c>
      <c r="B115" s="56"/>
      <c r="C115" s="56"/>
    </row>
    <row r="116" spans="1:3" ht="13.5">
      <c r="A116" s="27" t="s">
        <v>132</v>
      </c>
      <c r="B116" s="56"/>
      <c r="C116" s="56"/>
    </row>
    <row r="117" spans="1:3" ht="13.5">
      <c r="A117" s="26" t="s">
        <v>133</v>
      </c>
      <c r="B117" s="56"/>
      <c r="C117" s="56"/>
    </row>
    <row r="118" spans="1:3" ht="13.5">
      <c r="A118" s="26" t="s">
        <v>134</v>
      </c>
      <c r="B118" s="56">
        <v>5225</v>
      </c>
      <c r="C118" s="56"/>
    </row>
    <row r="119" spans="1:3" ht="13.5">
      <c r="A119" s="26" t="s">
        <v>74</v>
      </c>
      <c r="B119" s="56"/>
      <c r="C119" s="56"/>
    </row>
    <row r="120" spans="1:3" ht="13.5">
      <c r="A120" s="27" t="s">
        <v>135</v>
      </c>
      <c r="B120" s="56"/>
      <c r="C120" s="56"/>
    </row>
    <row r="121" spans="1:3" ht="13.5">
      <c r="A121" s="27" t="s">
        <v>136</v>
      </c>
      <c r="B121" s="57">
        <f>SUM(B122:B132)</f>
        <v>0</v>
      </c>
      <c r="C121" s="56"/>
    </row>
    <row r="122" spans="1:3" ht="13.5">
      <c r="A122" s="27" t="s">
        <v>65</v>
      </c>
      <c r="B122" s="56"/>
      <c r="C122" s="56"/>
    </row>
    <row r="123" spans="1:3" ht="13.5">
      <c r="A123" s="20" t="s">
        <v>66</v>
      </c>
      <c r="B123" s="56"/>
      <c r="C123" s="56"/>
    </row>
    <row r="124" spans="1:3" ht="13.5">
      <c r="A124" s="26" t="s">
        <v>67</v>
      </c>
      <c r="B124" s="56"/>
      <c r="C124" s="56"/>
    </row>
    <row r="125" spans="1:3" ht="13.5">
      <c r="A125" s="26" t="s">
        <v>137</v>
      </c>
      <c r="B125" s="56"/>
      <c r="C125" s="56"/>
    </row>
    <row r="126" spans="1:3" ht="13.5">
      <c r="A126" s="26" t="s">
        <v>138</v>
      </c>
      <c r="B126" s="56"/>
      <c r="C126" s="56"/>
    </row>
    <row r="127" spans="1:3" ht="13.5">
      <c r="A127" s="27" t="s">
        <v>139</v>
      </c>
      <c r="B127" s="56"/>
      <c r="C127" s="56"/>
    </row>
    <row r="128" spans="1:3" ht="13.5">
      <c r="A128" s="26" t="s">
        <v>140</v>
      </c>
      <c r="B128" s="56"/>
      <c r="C128" s="56"/>
    </row>
    <row r="129" spans="1:3" ht="13.5">
      <c r="A129" s="26" t="s">
        <v>141</v>
      </c>
      <c r="B129" s="56"/>
      <c r="C129" s="56"/>
    </row>
    <row r="130" spans="1:3" ht="13.5">
      <c r="A130" s="26" t="s">
        <v>142</v>
      </c>
      <c r="B130" s="56"/>
      <c r="C130" s="56"/>
    </row>
    <row r="131" spans="1:3" ht="13.5">
      <c r="A131" s="26" t="s">
        <v>74</v>
      </c>
      <c r="B131" s="56"/>
      <c r="C131" s="56"/>
    </row>
    <row r="132" spans="1:3" ht="13.5">
      <c r="A132" s="26" t="s">
        <v>143</v>
      </c>
      <c r="B132" s="56"/>
      <c r="C132" s="56"/>
    </row>
    <row r="133" spans="1:3" ht="13.5">
      <c r="A133" s="26" t="s">
        <v>144</v>
      </c>
      <c r="B133" s="57">
        <f>SUM(B134:B139)</f>
        <v>0</v>
      </c>
      <c r="C133" s="56"/>
    </row>
    <row r="134" spans="1:3" ht="13.5">
      <c r="A134" s="26" t="s">
        <v>65</v>
      </c>
      <c r="B134" s="56"/>
      <c r="C134" s="56"/>
    </row>
    <row r="135" spans="1:3" ht="13.5">
      <c r="A135" s="26" t="s">
        <v>66</v>
      </c>
      <c r="B135" s="56"/>
      <c r="C135" s="56"/>
    </row>
    <row r="136" spans="1:3" ht="13.5">
      <c r="A136" s="27" t="s">
        <v>67</v>
      </c>
      <c r="B136" s="56"/>
      <c r="C136" s="56"/>
    </row>
    <row r="137" spans="1:3" ht="13.5">
      <c r="A137" s="27" t="s">
        <v>145</v>
      </c>
      <c r="B137" s="56"/>
      <c r="C137" s="56"/>
    </row>
    <row r="138" spans="1:3" ht="13.5">
      <c r="A138" s="27" t="s">
        <v>74</v>
      </c>
      <c r="B138" s="56"/>
      <c r="C138" s="56"/>
    </row>
    <row r="139" spans="1:3" ht="13.5">
      <c r="A139" s="20" t="s">
        <v>146</v>
      </c>
      <c r="B139" s="56"/>
      <c r="C139" s="56"/>
    </row>
    <row r="140" spans="1:3" ht="13.5">
      <c r="A140" s="26" t="s">
        <v>147</v>
      </c>
      <c r="B140" s="57">
        <f>SUM(B141:B147)</f>
        <v>0</v>
      </c>
      <c r="C140" s="56"/>
    </row>
    <row r="141" spans="1:3" ht="13.5">
      <c r="A141" s="26" t="s">
        <v>65</v>
      </c>
      <c r="B141" s="56"/>
      <c r="C141" s="56"/>
    </row>
    <row r="142" spans="1:3" ht="13.5">
      <c r="A142" s="27" t="s">
        <v>66</v>
      </c>
      <c r="B142" s="56"/>
      <c r="C142" s="56"/>
    </row>
    <row r="143" spans="1:3" ht="13.5">
      <c r="A143" s="27" t="s">
        <v>67</v>
      </c>
      <c r="B143" s="56"/>
      <c r="C143" s="56"/>
    </row>
    <row r="144" spans="1:3" ht="13.5">
      <c r="A144" s="27" t="s">
        <v>148</v>
      </c>
      <c r="B144" s="56"/>
      <c r="C144" s="56"/>
    </row>
    <row r="145" spans="1:3" ht="13.5">
      <c r="A145" s="20" t="s">
        <v>149</v>
      </c>
      <c r="B145" s="56"/>
      <c r="C145" s="56"/>
    </row>
    <row r="146" spans="1:3" ht="13.5">
      <c r="A146" s="26" t="s">
        <v>74</v>
      </c>
      <c r="B146" s="56"/>
      <c r="C146" s="56"/>
    </row>
    <row r="147" spans="1:3" ht="13.5">
      <c r="A147" s="26" t="s">
        <v>150</v>
      </c>
      <c r="B147" s="56"/>
      <c r="C147" s="56"/>
    </row>
    <row r="148" spans="1:3" ht="13.5">
      <c r="A148" s="27" t="s">
        <v>151</v>
      </c>
      <c r="B148" s="57">
        <f>SUM(B149:B153)</f>
        <v>180</v>
      </c>
      <c r="C148" s="56"/>
    </row>
    <row r="149" spans="1:3" ht="13.5">
      <c r="A149" s="27" t="s">
        <v>65</v>
      </c>
      <c r="B149" s="56">
        <v>180</v>
      </c>
      <c r="C149" s="56"/>
    </row>
    <row r="150" spans="1:3" ht="13.5">
      <c r="A150" s="27" t="s">
        <v>66</v>
      </c>
      <c r="B150" s="56"/>
      <c r="C150" s="56"/>
    </row>
    <row r="151" spans="1:3" ht="13.5">
      <c r="A151" s="26" t="s">
        <v>67</v>
      </c>
      <c r="B151" s="56"/>
      <c r="C151" s="56"/>
    </row>
    <row r="152" spans="1:3" ht="13.5">
      <c r="A152" s="28" t="s">
        <v>152</v>
      </c>
      <c r="B152" s="56"/>
      <c r="C152" s="56"/>
    </row>
    <row r="153" spans="1:3" ht="13.5">
      <c r="A153" s="26" t="s">
        <v>153</v>
      </c>
      <c r="B153" s="56"/>
      <c r="C153" s="56"/>
    </row>
    <row r="154" spans="1:3" ht="13.5">
      <c r="A154" s="27" t="s">
        <v>154</v>
      </c>
      <c r="B154" s="57">
        <f>SUM(B155:B160)</f>
        <v>51</v>
      </c>
      <c r="C154" s="56"/>
    </row>
    <row r="155" spans="1:3" ht="13.5">
      <c r="A155" s="27" t="s">
        <v>65</v>
      </c>
      <c r="B155" s="56">
        <v>51</v>
      </c>
      <c r="C155" s="56"/>
    </row>
    <row r="156" spans="1:3" ht="13.5">
      <c r="A156" s="27" t="s">
        <v>66</v>
      </c>
      <c r="B156" s="56"/>
      <c r="C156" s="56"/>
    </row>
    <row r="157" spans="1:3" ht="13.5">
      <c r="A157" s="20" t="s">
        <v>67</v>
      </c>
      <c r="B157" s="56"/>
      <c r="C157" s="56"/>
    </row>
    <row r="158" spans="1:3" ht="13.5">
      <c r="A158" s="26" t="s">
        <v>79</v>
      </c>
      <c r="B158" s="56"/>
      <c r="C158" s="56"/>
    </row>
    <row r="159" spans="1:3" ht="13.5">
      <c r="A159" s="26" t="s">
        <v>74</v>
      </c>
      <c r="B159" s="56"/>
      <c r="C159" s="56"/>
    </row>
    <row r="160" spans="1:3" ht="13.5">
      <c r="A160" s="26" t="s">
        <v>155</v>
      </c>
      <c r="B160" s="56"/>
      <c r="C160" s="56"/>
    </row>
    <row r="161" spans="1:3" ht="13.5">
      <c r="A161" s="27" t="s">
        <v>156</v>
      </c>
      <c r="B161" s="57">
        <f>SUM(B162:B167)</f>
        <v>1318</v>
      </c>
      <c r="C161" s="56"/>
    </row>
    <row r="162" spans="1:3" ht="13.5">
      <c r="A162" s="27" t="s">
        <v>65</v>
      </c>
      <c r="B162" s="56">
        <v>422</v>
      </c>
      <c r="C162" s="56"/>
    </row>
    <row r="163" spans="1:3" ht="13.5">
      <c r="A163" s="27" t="s">
        <v>66</v>
      </c>
      <c r="B163" s="56">
        <v>20</v>
      </c>
      <c r="C163" s="56"/>
    </row>
    <row r="164" spans="1:3" ht="13.5">
      <c r="A164" s="26" t="s">
        <v>67</v>
      </c>
      <c r="B164" s="56"/>
      <c r="C164" s="56"/>
    </row>
    <row r="165" spans="1:3" ht="13.5">
      <c r="A165" s="26" t="s">
        <v>157</v>
      </c>
      <c r="B165" s="56">
        <v>782</v>
      </c>
      <c r="C165" s="56"/>
    </row>
    <row r="166" spans="1:3" ht="13.5">
      <c r="A166" s="27" t="s">
        <v>74</v>
      </c>
      <c r="B166" s="56"/>
      <c r="C166" s="56"/>
    </row>
    <row r="167" spans="1:3" ht="13.5">
      <c r="A167" s="27" t="s">
        <v>158</v>
      </c>
      <c r="B167" s="56">
        <v>94</v>
      </c>
      <c r="C167" s="56"/>
    </row>
    <row r="168" spans="1:3" ht="13.5">
      <c r="A168" s="27" t="s">
        <v>159</v>
      </c>
      <c r="B168" s="57">
        <f>SUM(B169:B174)</f>
        <v>1383</v>
      </c>
      <c r="C168" s="56"/>
    </row>
    <row r="169" spans="1:3" ht="13.5">
      <c r="A169" s="27" t="s">
        <v>65</v>
      </c>
      <c r="B169" s="56">
        <v>1383</v>
      </c>
      <c r="C169" s="56"/>
    </row>
    <row r="170" spans="1:3" ht="13.5">
      <c r="A170" s="26" t="s">
        <v>66</v>
      </c>
      <c r="B170" s="56"/>
      <c r="C170" s="56"/>
    </row>
    <row r="171" spans="1:3" ht="13.5">
      <c r="A171" s="26" t="s">
        <v>67</v>
      </c>
      <c r="B171" s="56"/>
      <c r="C171" s="56"/>
    </row>
    <row r="172" spans="1:3" ht="13.5">
      <c r="A172" s="26" t="s">
        <v>160</v>
      </c>
      <c r="B172" s="56"/>
      <c r="C172" s="56"/>
    </row>
    <row r="173" spans="1:3" ht="13.5">
      <c r="A173" s="27" t="s">
        <v>74</v>
      </c>
      <c r="B173" s="56"/>
      <c r="C173" s="56"/>
    </row>
    <row r="174" spans="1:3" ht="13.5">
      <c r="A174" s="27" t="s">
        <v>161</v>
      </c>
      <c r="B174" s="56"/>
      <c r="C174" s="56"/>
    </row>
    <row r="175" spans="1:3" ht="13.5">
      <c r="A175" s="27" t="s">
        <v>162</v>
      </c>
      <c r="B175" s="57">
        <f>SUM(B176:B181)</f>
        <v>2050</v>
      </c>
      <c r="C175" s="56"/>
    </row>
    <row r="176" spans="1:3" ht="13.5">
      <c r="A176" s="26" t="s">
        <v>65</v>
      </c>
      <c r="B176" s="56">
        <v>734</v>
      </c>
      <c r="C176" s="56"/>
    </row>
    <row r="177" spans="1:3" ht="13.5">
      <c r="A177" s="26" t="s">
        <v>66</v>
      </c>
      <c r="B177" s="56">
        <v>1005</v>
      </c>
      <c r="C177" s="56"/>
    </row>
    <row r="178" spans="1:3" ht="13.5">
      <c r="A178" s="26" t="s">
        <v>67</v>
      </c>
      <c r="B178" s="56"/>
      <c r="C178" s="56"/>
    </row>
    <row r="179" spans="1:3" ht="13.5">
      <c r="A179" s="26" t="s">
        <v>163</v>
      </c>
      <c r="B179" s="56"/>
      <c r="C179" s="56"/>
    </row>
    <row r="180" spans="1:3" ht="13.5">
      <c r="A180" s="26" t="s">
        <v>74</v>
      </c>
      <c r="B180" s="56">
        <v>311</v>
      </c>
      <c r="C180" s="56"/>
    </row>
    <row r="181" spans="1:3" ht="13.5">
      <c r="A181" s="27" t="s">
        <v>164</v>
      </c>
      <c r="B181" s="56"/>
      <c r="C181" s="56"/>
    </row>
    <row r="182" spans="1:3" ht="13.5">
      <c r="A182" s="27" t="s">
        <v>165</v>
      </c>
      <c r="B182" s="57">
        <f>SUM(B183:B188)</f>
        <v>164</v>
      </c>
      <c r="C182" s="56"/>
    </row>
    <row r="183" spans="1:3" ht="13.5">
      <c r="A183" s="20" t="s">
        <v>65</v>
      </c>
      <c r="B183" s="56">
        <v>164</v>
      </c>
      <c r="C183" s="56"/>
    </row>
    <row r="184" spans="1:3" ht="13.5">
      <c r="A184" s="26" t="s">
        <v>66</v>
      </c>
      <c r="B184" s="56"/>
      <c r="C184" s="56"/>
    </row>
    <row r="185" spans="1:3" ht="13.5">
      <c r="A185" s="26" t="s">
        <v>67</v>
      </c>
      <c r="B185" s="56"/>
      <c r="C185" s="56"/>
    </row>
    <row r="186" spans="1:3" ht="13.5">
      <c r="A186" s="26" t="s">
        <v>166</v>
      </c>
      <c r="B186" s="56"/>
      <c r="C186" s="56"/>
    </row>
    <row r="187" spans="1:3" ht="13.5">
      <c r="A187" s="26" t="s">
        <v>74</v>
      </c>
      <c r="B187" s="56"/>
      <c r="C187" s="56"/>
    </row>
    <row r="188" spans="1:3" ht="13.5">
      <c r="A188" s="27" t="s">
        <v>167</v>
      </c>
      <c r="B188" s="56"/>
      <c r="C188" s="56"/>
    </row>
    <row r="189" spans="1:3" ht="13.5">
      <c r="A189" s="27" t="s">
        <v>168</v>
      </c>
      <c r="B189" s="57">
        <f>SUM(B190:B196)</f>
        <v>106</v>
      </c>
      <c r="C189" s="56"/>
    </row>
    <row r="190" spans="1:3" ht="13.5">
      <c r="A190" s="27" t="s">
        <v>65</v>
      </c>
      <c r="B190" s="56">
        <v>101</v>
      </c>
      <c r="C190" s="56"/>
    </row>
    <row r="191" spans="1:3" ht="13.5">
      <c r="A191" s="26" t="s">
        <v>66</v>
      </c>
      <c r="B191" s="56"/>
      <c r="C191" s="56"/>
    </row>
    <row r="192" spans="1:3" ht="13.5">
      <c r="A192" s="26" t="s">
        <v>67</v>
      </c>
      <c r="B192" s="56"/>
      <c r="C192" s="56"/>
    </row>
    <row r="193" spans="1:3" ht="13.5">
      <c r="A193" s="26" t="s">
        <v>169</v>
      </c>
      <c r="B193" s="56">
        <v>5</v>
      </c>
      <c r="C193" s="56"/>
    </row>
    <row r="194" spans="1:3" ht="13.5">
      <c r="A194" s="26" t="s">
        <v>170</v>
      </c>
      <c r="B194" s="56"/>
      <c r="C194" s="56"/>
    </row>
    <row r="195" spans="1:3" ht="13.5">
      <c r="A195" s="26" t="s">
        <v>74</v>
      </c>
      <c r="B195" s="56"/>
      <c r="C195" s="58"/>
    </row>
    <row r="196" spans="1:3" ht="13.5">
      <c r="A196" s="27" t="s">
        <v>171</v>
      </c>
      <c r="B196" s="56"/>
      <c r="C196" s="58"/>
    </row>
    <row r="197" spans="1:3" ht="13.5">
      <c r="A197" s="27" t="s">
        <v>172</v>
      </c>
      <c r="B197" s="57">
        <f>SUM(B198:B202)</f>
        <v>0</v>
      </c>
      <c r="C197" s="58"/>
    </row>
    <row r="198" spans="1:3" ht="13.5">
      <c r="A198" s="27" t="s">
        <v>65</v>
      </c>
      <c r="B198" s="56"/>
      <c r="C198" s="56"/>
    </row>
    <row r="199" spans="1:3" ht="13.5">
      <c r="A199" s="20" t="s">
        <v>66</v>
      </c>
      <c r="B199" s="56"/>
      <c r="C199" s="56"/>
    </row>
    <row r="200" spans="1:3" ht="13.5">
      <c r="A200" s="26" t="s">
        <v>67</v>
      </c>
      <c r="B200" s="56"/>
      <c r="C200" s="56"/>
    </row>
    <row r="201" spans="1:3" ht="13.5">
      <c r="A201" s="26" t="s">
        <v>74</v>
      </c>
      <c r="B201" s="56"/>
      <c r="C201" s="56"/>
    </row>
    <row r="202" spans="1:3" ht="13.5">
      <c r="A202" s="26" t="s">
        <v>173</v>
      </c>
      <c r="B202" s="56"/>
      <c r="C202" s="56"/>
    </row>
    <row r="203" spans="1:3" ht="13.5">
      <c r="A203" s="27" t="s">
        <v>174</v>
      </c>
      <c r="B203" s="59">
        <f>SUM(B204:B208)</f>
        <v>24</v>
      </c>
      <c r="C203" s="56"/>
    </row>
    <row r="204" spans="1:3" ht="13.5">
      <c r="A204" s="27" t="s">
        <v>65</v>
      </c>
      <c r="B204" s="56"/>
      <c r="C204" s="56"/>
    </row>
    <row r="205" spans="1:3" ht="13.5">
      <c r="A205" s="27" t="s">
        <v>66</v>
      </c>
      <c r="B205" s="56"/>
      <c r="C205" s="56"/>
    </row>
    <row r="206" spans="1:3" ht="13.5">
      <c r="A206" s="26" t="s">
        <v>67</v>
      </c>
      <c r="B206" s="56"/>
      <c r="C206" s="56"/>
    </row>
    <row r="207" spans="1:3" ht="13.5">
      <c r="A207" s="26" t="s">
        <v>74</v>
      </c>
      <c r="B207" s="56"/>
      <c r="C207" s="56"/>
    </row>
    <row r="208" spans="1:3" ht="13.5">
      <c r="A208" s="26" t="s">
        <v>175</v>
      </c>
      <c r="B208" s="56">
        <v>24</v>
      </c>
      <c r="C208" s="56"/>
    </row>
    <row r="209" spans="1:3" ht="13.5">
      <c r="A209" s="26" t="s">
        <v>176</v>
      </c>
      <c r="B209" s="60">
        <f>SUM(B210:B215)</f>
        <v>0</v>
      </c>
      <c r="C209" s="56"/>
    </row>
    <row r="210" spans="1:3" ht="13.5">
      <c r="A210" s="26" t="s">
        <v>65</v>
      </c>
      <c r="B210" s="56"/>
      <c r="C210" s="56"/>
    </row>
    <row r="211" spans="1:3" ht="13.5">
      <c r="A211" s="26" t="s">
        <v>66</v>
      </c>
      <c r="B211" s="56"/>
      <c r="C211" s="56"/>
    </row>
    <row r="212" spans="1:3" ht="13.5">
      <c r="A212" s="26" t="s">
        <v>67</v>
      </c>
      <c r="B212" s="56"/>
      <c r="C212" s="56"/>
    </row>
    <row r="213" spans="1:3" ht="13.5">
      <c r="A213" s="26" t="s">
        <v>177</v>
      </c>
      <c r="B213" s="56"/>
      <c r="C213" s="56"/>
    </row>
    <row r="214" spans="1:3" ht="13.5">
      <c r="A214" s="26" t="s">
        <v>74</v>
      </c>
      <c r="B214" s="56"/>
      <c r="C214" s="56"/>
    </row>
    <row r="215" spans="1:3" ht="13.5">
      <c r="A215" s="26" t="s">
        <v>178</v>
      </c>
      <c r="B215" s="56"/>
      <c r="C215" s="56"/>
    </row>
    <row r="216" spans="1:3" ht="13.5">
      <c r="A216" s="26" t="s">
        <v>179</v>
      </c>
      <c r="B216" s="59">
        <f>SUM(B217:B230)</f>
        <v>4068</v>
      </c>
      <c r="C216" s="56"/>
    </row>
    <row r="217" spans="1:3" ht="13.5">
      <c r="A217" s="26" t="s">
        <v>65</v>
      </c>
      <c r="B217" s="56">
        <v>2880</v>
      </c>
      <c r="C217" s="56"/>
    </row>
    <row r="218" spans="1:3" ht="13.5">
      <c r="A218" s="26" t="s">
        <v>66</v>
      </c>
      <c r="B218" s="56">
        <v>55</v>
      </c>
      <c r="C218" s="56"/>
    </row>
    <row r="219" spans="1:3" ht="13.5">
      <c r="A219" s="26" t="s">
        <v>67</v>
      </c>
      <c r="B219" s="56"/>
      <c r="C219" s="56"/>
    </row>
    <row r="220" spans="1:3" ht="13.5">
      <c r="A220" s="26" t="s">
        <v>180</v>
      </c>
      <c r="B220" s="56"/>
      <c r="C220" s="56"/>
    </row>
    <row r="221" spans="1:3" ht="13.5">
      <c r="A221" s="26" t="s">
        <v>181</v>
      </c>
      <c r="B221" s="56">
        <v>40</v>
      </c>
      <c r="C221" s="56"/>
    </row>
    <row r="222" spans="1:3" ht="13.5">
      <c r="A222" s="26" t="s">
        <v>106</v>
      </c>
      <c r="B222" s="56"/>
      <c r="C222" s="56"/>
    </row>
    <row r="223" spans="1:3" ht="13.5">
      <c r="A223" s="26" t="s">
        <v>182</v>
      </c>
      <c r="B223" s="56"/>
      <c r="C223" s="56"/>
    </row>
    <row r="224" spans="1:3" ht="13.5">
      <c r="A224" s="26" t="s">
        <v>183</v>
      </c>
      <c r="B224" s="56"/>
      <c r="C224" s="56"/>
    </row>
    <row r="225" spans="1:3" ht="13.5">
      <c r="A225" s="26" t="s">
        <v>184</v>
      </c>
      <c r="B225" s="56"/>
      <c r="C225" s="56"/>
    </row>
    <row r="226" spans="1:3" ht="13.5">
      <c r="A226" s="26" t="s">
        <v>185</v>
      </c>
      <c r="B226" s="56"/>
      <c r="C226" s="56"/>
    </row>
    <row r="227" spans="1:3" ht="13.5">
      <c r="A227" s="26" t="s">
        <v>186</v>
      </c>
      <c r="B227" s="56"/>
      <c r="C227" s="56"/>
    </row>
    <row r="228" spans="1:3" ht="13.5">
      <c r="A228" s="26" t="s">
        <v>187</v>
      </c>
      <c r="B228" s="56"/>
      <c r="C228" s="56"/>
    </row>
    <row r="229" spans="1:3" ht="13.5">
      <c r="A229" s="26" t="s">
        <v>74</v>
      </c>
      <c r="B229" s="56"/>
      <c r="C229" s="56"/>
    </row>
    <row r="230" spans="1:3" ht="13.5">
      <c r="A230" s="26" t="s">
        <v>188</v>
      </c>
      <c r="B230" s="56">
        <v>1093</v>
      </c>
      <c r="C230" s="56"/>
    </row>
    <row r="231" spans="1:3" ht="13.5">
      <c r="A231" s="26" t="s">
        <v>189</v>
      </c>
      <c r="B231" s="57">
        <f>SUM(B232:B233)</f>
        <v>0</v>
      </c>
      <c r="C231" s="56"/>
    </row>
    <row r="232" spans="1:3" ht="13.5">
      <c r="A232" s="27" t="s">
        <v>190</v>
      </c>
      <c r="B232" s="56"/>
      <c r="C232" s="56"/>
    </row>
    <row r="233" spans="1:3" ht="13.5">
      <c r="A233" s="27" t="s">
        <v>191</v>
      </c>
      <c r="B233" s="56"/>
      <c r="C233" s="56"/>
    </row>
    <row r="234" spans="1:3" ht="13.5">
      <c r="A234" s="20" t="s">
        <v>192</v>
      </c>
      <c r="B234" s="56">
        <f>SUM(B235,B236,B237)</f>
        <v>0</v>
      </c>
      <c r="C234" s="56"/>
    </row>
    <row r="235" spans="1:3" ht="13.5">
      <c r="A235" s="26" t="s">
        <v>193</v>
      </c>
      <c r="B235" s="56"/>
      <c r="C235" s="56"/>
    </row>
    <row r="236" spans="1:3" ht="13.5">
      <c r="A236" s="26" t="s">
        <v>194</v>
      </c>
      <c r="B236" s="56"/>
      <c r="C236" s="56"/>
    </row>
    <row r="237" spans="1:3" ht="13.5">
      <c r="A237" s="26" t="s">
        <v>195</v>
      </c>
      <c r="B237" s="56"/>
      <c r="C237" s="56"/>
    </row>
    <row r="238" spans="1:3" ht="13.5">
      <c r="A238" s="20" t="s">
        <v>196</v>
      </c>
      <c r="B238" s="56">
        <f>SUM(B239,B249)</f>
        <v>399</v>
      </c>
      <c r="C238" s="56"/>
    </row>
    <row r="239" spans="1:3" ht="13.5">
      <c r="A239" s="27" t="s">
        <v>197</v>
      </c>
      <c r="B239" s="57">
        <f>SUM(B240:B248)</f>
        <v>399</v>
      </c>
      <c r="C239" s="56"/>
    </row>
    <row r="240" spans="1:3" ht="13.5">
      <c r="A240" s="27" t="s">
        <v>198</v>
      </c>
      <c r="B240" s="56"/>
      <c r="C240" s="56"/>
    </row>
    <row r="241" spans="1:3" ht="13.5">
      <c r="A241" s="26" t="s">
        <v>199</v>
      </c>
      <c r="B241" s="56"/>
      <c r="C241" s="56"/>
    </row>
    <row r="242" spans="1:3" ht="13.5">
      <c r="A242" s="26" t="s">
        <v>200</v>
      </c>
      <c r="B242" s="56"/>
      <c r="C242" s="56"/>
    </row>
    <row r="243" spans="1:3" ht="13.5">
      <c r="A243" s="26" t="s">
        <v>201</v>
      </c>
      <c r="B243" s="56"/>
      <c r="C243" s="56"/>
    </row>
    <row r="244" spans="1:3" ht="13.5">
      <c r="A244" s="27" t="s">
        <v>202</v>
      </c>
      <c r="B244" s="56"/>
      <c r="C244" s="56"/>
    </row>
    <row r="245" spans="1:3" ht="13.5">
      <c r="A245" s="27" t="s">
        <v>203</v>
      </c>
      <c r="B245" s="56"/>
      <c r="C245" s="56"/>
    </row>
    <row r="246" spans="1:3" ht="13.5">
      <c r="A246" s="27" t="s">
        <v>204</v>
      </c>
      <c r="B246" s="56">
        <v>399</v>
      </c>
      <c r="C246" s="56"/>
    </row>
    <row r="247" spans="1:3" ht="13.5">
      <c r="A247" s="27" t="s">
        <v>205</v>
      </c>
      <c r="B247" s="56"/>
      <c r="C247" s="56"/>
    </row>
    <row r="248" spans="1:3" ht="13.5">
      <c r="A248" s="27" t="s">
        <v>206</v>
      </c>
      <c r="B248" s="56"/>
      <c r="C248" s="56"/>
    </row>
    <row r="249" spans="1:3" ht="13.5">
      <c r="A249" s="27" t="s">
        <v>207</v>
      </c>
      <c r="B249" s="56"/>
      <c r="C249" s="56"/>
    </row>
    <row r="250" spans="1:3" ht="13.5">
      <c r="A250" s="20" t="s">
        <v>208</v>
      </c>
      <c r="B250" s="56">
        <f>SUM(B251,B254,B265,B272,B280,B289,B303,B313,B323,B331,B337)</f>
        <v>7155</v>
      </c>
      <c r="C250" s="56"/>
    </row>
    <row r="251" spans="1:3" ht="13.5">
      <c r="A251" s="26" t="s">
        <v>209</v>
      </c>
      <c r="B251" s="57">
        <f>SUM(B252:B253)</f>
        <v>0</v>
      </c>
      <c r="C251" s="56"/>
    </row>
    <row r="252" spans="1:3" ht="13.5">
      <c r="A252" s="26" t="s">
        <v>210</v>
      </c>
      <c r="B252" s="56"/>
      <c r="C252" s="56"/>
    </row>
    <row r="253" spans="1:3" ht="13.5">
      <c r="A253" s="27" t="s">
        <v>211</v>
      </c>
      <c r="B253" s="56"/>
      <c r="C253" s="56"/>
    </row>
    <row r="254" spans="1:3" ht="13.5">
      <c r="A254" s="27" t="s">
        <v>212</v>
      </c>
      <c r="B254" s="57">
        <f>SUM(B255:B264)</f>
        <v>4526</v>
      </c>
      <c r="C254" s="56"/>
    </row>
    <row r="255" spans="1:3" ht="13.5">
      <c r="A255" s="27" t="s">
        <v>65</v>
      </c>
      <c r="B255" s="56">
        <v>3676</v>
      </c>
      <c r="C255" s="56"/>
    </row>
    <row r="256" spans="1:3" ht="13.5">
      <c r="A256" s="27" t="s">
        <v>66</v>
      </c>
      <c r="B256" s="56">
        <v>100</v>
      </c>
      <c r="C256" s="56"/>
    </row>
    <row r="257" spans="1:3" ht="13.5">
      <c r="A257" s="27" t="s">
        <v>67</v>
      </c>
      <c r="B257" s="56"/>
      <c r="C257" s="56"/>
    </row>
    <row r="258" spans="1:3" ht="13.5">
      <c r="A258" s="27" t="s">
        <v>106</v>
      </c>
      <c r="B258" s="56"/>
      <c r="C258" s="56"/>
    </row>
    <row r="259" spans="1:3" ht="13.5">
      <c r="A259" s="27" t="s">
        <v>213</v>
      </c>
      <c r="B259" s="56">
        <v>750</v>
      </c>
      <c r="C259" s="56"/>
    </row>
    <row r="260" spans="1:3" ht="13.5">
      <c r="A260" s="27" t="s">
        <v>214</v>
      </c>
      <c r="B260" s="56"/>
      <c r="C260" s="56"/>
    </row>
    <row r="261" spans="1:3" ht="13.5">
      <c r="A261" s="27" t="s">
        <v>215</v>
      </c>
      <c r="B261" s="56"/>
      <c r="C261" s="56"/>
    </row>
    <row r="262" spans="1:3" ht="13.5">
      <c r="A262" s="27" t="s">
        <v>216</v>
      </c>
      <c r="B262" s="56"/>
      <c r="C262" s="56"/>
    </row>
    <row r="263" spans="1:3" ht="13.5">
      <c r="A263" s="27" t="s">
        <v>74</v>
      </c>
      <c r="B263" s="56"/>
      <c r="C263" s="56"/>
    </row>
    <row r="264" spans="1:3" ht="13.5">
      <c r="A264" s="27" t="s">
        <v>217</v>
      </c>
      <c r="B264" s="56"/>
      <c r="C264" s="56"/>
    </row>
    <row r="265" spans="1:3" ht="13.5">
      <c r="A265" s="26" t="s">
        <v>218</v>
      </c>
      <c r="B265" s="57">
        <f>SUM(B266:B271)</f>
        <v>0</v>
      </c>
      <c r="C265" s="56"/>
    </row>
    <row r="266" spans="1:3" ht="13.5">
      <c r="A266" s="26" t="s">
        <v>65</v>
      </c>
      <c r="B266" s="56"/>
      <c r="C266" s="56"/>
    </row>
    <row r="267" spans="1:3" ht="13.5">
      <c r="A267" s="26" t="s">
        <v>66</v>
      </c>
      <c r="B267" s="56"/>
      <c r="C267" s="56"/>
    </row>
    <row r="268" spans="1:3" ht="13.5">
      <c r="A268" s="27" t="s">
        <v>67</v>
      </c>
      <c r="B268" s="56"/>
      <c r="C268" s="56"/>
    </row>
    <row r="269" spans="1:3" ht="13.5">
      <c r="A269" s="27" t="s">
        <v>219</v>
      </c>
      <c r="B269" s="56"/>
      <c r="C269" s="56"/>
    </row>
    <row r="270" spans="1:3" ht="13.5">
      <c r="A270" s="27" t="s">
        <v>74</v>
      </c>
      <c r="B270" s="56"/>
      <c r="C270" s="56"/>
    </row>
    <row r="271" spans="1:3" ht="13.5">
      <c r="A271" s="20" t="s">
        <v>220</v>
      </c>
      <c r="B271" s="56"/>
      <c r="C271" s="56"/>
    </row>
    <row r="272" spans="1:3" ht="13.5">
      <c r="A272" s="28" t="s">
        <v>221</v>
      </c>
      <c r="B272" s="57">
        <f>SUM(B273:B279)</f>
        <v>359</v>
      </c>
      <c r="C272" s="56"/>
    </row>
    <row r="273" spans="1:3" ht="13.5">
      <c r="A273" s="26" t="s">
        <v>65</v>
      </c>
      <c r="B273" s="56">
        <v>359</v>
      </c>
      <c r="C273" s="56"/>
    </row>
    <row r="274" spans="1:3" ht="13.5">
      <c r="A274" s="26" t="s">
        <v>66</v>
      </c>
      <c r="B274" s="56"/>
      <c r="C274" s="56"/>
    </row>
    <row r="275" spans="1:3" ht="13.5">
      <c r="A275" s="27" t="s">
        <v>67</v>
      </c>
      <c r="B275" s="56"/>
      <c r="C275" s="56"/>
    </row>
    <row r="276" spans="1:3" ht="13.5">
      <c r="A276" s="27" t="s">
        <v>222</v>
      </c>
      <c r="B276" s="56"/>
      <c r="C276" s="56"/>
    </row>
    <row r="277" spans="1:3" ht="13.5">
      <c r="A277" s="27" t="s">
        <v>223</v>
      </c>
      <c r="B277" s="56"/>
      <c r="C277" s="56"/>
    </row>
    <row r="278" spans="1:3" ht="13.5">
      <c r="A278" s="27" t="s">
        <v>74</v>
      </c>
      <c r="B278" s="56"/>
      <c r="C278" s="56"/>
    </row>
    <row r="279" spans="1:3" ht="13.5">
      <c r="A279" s="27" t="s">
        <v>224</v>
      </c>
      <c r="B279" s="56"/>
      <c r="C279" s="56"/>
    </row>
    <row r="280" spans="1:3" ht="13.5">
      <c r="A280" s="20" t="s">
        <v>225</v>
      </c>
      <c r="B280" s="57">
        <f>SUM(B281:B288)</f>
        <v>872</v>
      </c>
      <c r="C280" s="56"/>
    </row>
    <row r="281" spans="1:3" ht="13.5">
      <c r="A281" s="26" t="s">
        <v>65</v>
      </c>
      <c r="B281" s="56">
        <v>872</v>
      </c>
      <c r="C281" s="56"/>
    </row>
    <row r="282" spans="1:3" ht="13.5">
      <c r="A282" s="26" t="s">
        <v>66</v>
      </c>
      <c r="B282" s="56"/>
      <c r="C282" s="56"/>
    </row>
    <row r="283" spans="1:3" ht="13.5">
      <c r="A283" s="26" t="s">
        <v>67</v>
      </c>
      <c r="B283" s="56"/>
      <c r="C283" s="56"/>
    </row>
    <row r="284" spans="1:3" ht="13.5">
      <c r="A284" s="27" t="s">
        <v>226</v>
      </c>
      <c r="B284" s="56"/>
      <c r="C284" s="56"/>
    </row>
    <row r="285" spans="1:3" ht="13.5">
      <c r="A285" s="27" t="s">
        <v>227</v>
      </c>
      <c r="B285" s="56"/>
      <c r="C285" s="56"/>
    </row>
    <row r="286" spans="1:3" ht="13.5">
      <c r="A286" s="27" t="s">
        <v>228</v>
      </c>
      <c r="B286" s="56"/>
      <c r="C286" s="56"/>
    </row>
    <row r="287" spans="1:3" ht="13.5">
      <c r="A287" s="26" t="s">
        <v>74</v>
      </c>
      <c r="B287" s="56"/>
      <c r="C287" s="56"/>
    </row>
    <row r="288" spans="1:3" ht="13.5">
      <c r="A288" s="26" t="s">
        <v>229</v>
      </c>
      <c r="B288" s="56"/>
      <c r="C288" s="56"/>
    </row>
    <row r="289" spans="1:3" ht="13.5">
      <c r="A289" s="26" t="s">
        <v>230</v>
      </c>
      <c r="B289" s="57">
        <f>SUM(B290:B302)</f>
        <v>1323</v>
      </c>
      <c r="C289" s="56"/>
    </row>
    <row r="290" spans="1:3" ht="13.5">
      <c r="A290" s="27" t="s">
        <v>65</v>
      </c>
      <c r="B290" s="56">
        <v>982</v>
      </c>
      <c r="C290" s="56"/>
    </row>
    <row r="291" spans="1:3" ht="13.5">
      <c r="A291" s="27" t="s">
        <v>66</v>
      </c>
      <c r="B291" s="56">
        <v>117</v>
      </c>
      <c r="C291" s="56"/>
    </row>
    <row r="292" spans="1:3" ht="13.5">
      <c r="A292" s="27" t="s">
        <v>67</v>
      </c>
      <c r="B292" s="56"/>
      <c r="C292" s="56"/>
    </row>
    <row r="293" spans="1:3" ht="13.5">
      <c r="A293" s="20" t="s">
        <v>231</v>
      </c>
      <c r="B293" s="56"/>
      <c r="C293" s="56"/>
    </row>
    <row r="294" spans="1:3" ht="13.5">
      <c r="A294" s="26" t="s">
        <v>232</v>
      </c>
      <c r="B294" s="56"/>
      <c r="C294" s="56"/>
    </row>
    <row r="295" spans="1:3" ht="13.5">
      <c r="A295" s="26" t="s">
        <v>233</v>
      </c>
      <c r="B295" s="56"/>
      <c r="C295" s="56"/>
    </row>
    <row r="296" spans="1:3" ht="13.5">
      <c r="A296" s="28" t="s">
        <v>234</v>
      </c>
      <c r="B296" s="56">
        <v>10</v>
      </c>
      <c r="C296" s="56"/>
    </row>
    <row r="297" spans="1:3" ht="13.5">
      <c r="A297" s="27" t="s">
        <v>235</v>
      </c>
      <c r="B297" s="56"/>
      <c r="C297" s="56"/>
    </row>
    <row r="298" spans="1:3" ht="13.5">
      <c r="A298" s="27" t="s">
        <v>236</v>
      </c>
      <c r="B298" s="56">
        <v>12</v>
      </c>
      <c r="C298" s="56"/>
    </row>
    <row r="299" spans="1:3" ht="13.5">
      <c r="A299" s="27" t="s">
        <v>237</v>
      </c>
      <c r="B299" s="56"/>
      <c r="C299" s="56"/>
    </row>
    <row r="300" spans="1:3" ht="13.5">
      <c r="A300" s="27" t="s">
        <v>106</v>
      </c>
      <c r="B300" s="56"/>
      <c r="C300" s="56"/>
    </row>
    <row r="301" spans="1:3" ht="13.5">
      <c r="A301" s="27" t="s">
        <v>74</v>
      </c>
      <c r="B301" s="56"/>
      <c r="C301" s="56"/>
    </row>
    <row r="302" spans="1:3" ht="13.5">
      <c r="A302" s="26" t="s">
        <v>238</v>
      </c>
      <c r="B302" s="56">
        <v>202</v>
      </c>
      <c r="C302" s="56"/>
    </row>
    <row r="303" spans="1:3" ht="13.5">
      <c r="A303" s="28" t="s">
        <v>239</v>
      </c>
      <c r="B303" s="57">
        <f>SUM(B304:B312)</f>
        <v>0</v>
      </c>
      <c r="C303" s="56"/>
    </row>
    <row r="304" spans="1:3" ht="13.5">
      <c r="A304" s="26" t="s">
        <v>65</v>
      </c>
      <c r="B304" s="56"/>
      <c r="C304" s="56"/>
    </row>
    <row r="305" spans="1:3" ht="13.5">
      <c r="A305" s="27" t="s">
        <v>66</v>
      </c>
      <c r="B305" s="56"/>
      <c r="C305" s="56"/>
    </row>
    <row r="306" spans="1:3" ht="13.5">
      <c r="A306" s="27" t="s">
        <v>67</v>
      </c>
      <c r="B306" s="56"/>
      <c r="C306" s="56"/>
    </row>
    <row r="307" spans="1:3" ht="13.5">
      <c r="A307" s="27" t="s">
        <v>240</v>
      </c>
      <c r="B307" s="56"/>
      <c r="C307" s="56"/>
    </row>
    <row r="308" spans="1:3" ht="13.5">
      <c r="A308" s="20" t="s">
        <v>241</v>
      </c>
      <c r="B308" s="56"/>
      <c r="C308" s="56"/>
    </row>
    <row r="309" spans="1:3" ht="13.5">
      <c r="A309" s="26" t="s">
        <v>242</v>
      </c>
      <c r="B309" s="56"/>
      <c r="C309" s="56"/>
    </row>
    <row r="310" spans="1:3" ht="13.5">
      <c r="A310" s="26" t="s">
        <v>106</v>
      </c>
      <c r="B310" s="56"/>
      <c r="C310" s="56"/>
    </row>
    <row r="311" spans="1:3" ht="13.5">
      <c r="A311" s="26" t="s">
        <v>74</v>
      </c>
      <c r="B311" s="56"/>
      <c r="C311" s="56"/>
    </row>
    <row r="312" spans="1:3" ht="13.5">
      <c r="A312" s="26" t="s">
        <v>243</v>
      </c>
      <c r="B312" s="56"/>
      <c r="C312" s="56"/>
    </row>
    <row r="313" spans="1:3" ht="13.5">
      <c r="A313" s="27" t="s">
        <v>244</v>
      </c>
      <c r="B313" s="57">
        <f>SUM(B314:B322)</f>
        <v>0</v>
      </c>
      <c r="C313" s="56"/>
    </row>
    <row r="314" spans="1:3" ht="13.5">
      <c r="A314" s="27" t="s">
        <v>65</v>
      </c>
      <c r="B314" s="56"/>
      <c r="C314" s="56"/>
    </row>
    <row r="315" spans="1:3" ht="13.5">
      <c r="A315" s="27" t="s">
        <v>66</v>
      </c>
      <c r="B315" s="56"/>
      <c r="C315" s="56"/>
    </row>
    <row r="316" spans="1:3" ht="13.5">
      <c r="A316" s="26" t="s">
        <v>67</v>
      </c>
      <c r="B316" s="56"/>
      <c r="C316" s="56"/>
    </row>
    <row r="317" spans="1:3" ht="13.5">
      <c r="A317" s="26" t="s">
        <v>245</v>
      </c>
      <c r="B317" s="56"/>
      <c r="C317" s="56"/>
    </row>
    <row r="318" spans="1:3" ht="13.5">
      <c r="A318" s="26" t="s">
        <v>246</v>
      </c>
      <c r="B318" s="56"/>
      <c r="C318" s="56"/>
    </row>
    <row r="319" spans="1:3" ht="13.5">
      <c r="A319" s="27" t="s">
        <v>247</v>
      </c>
      <c r="B319" s="56"/>
      <c r="C319" s="56"/>
    </row>
    <row r="320" spans="1:3" ht="13.5">
      <c r="A320" s="27" t="s">
        <v>106</v>
      </c>
      <c r="B320" s="56"/>
      <c r="C320" s="56"/>
    </row>
    <row r="321" spans="1:3" ht="13.5">
      <c r="A321" s="27" t="s">
        <v>74</v>
      </c>
      <c r="B321" s="56"/>
      <c r="C321" s="56"/>
    </row>
    <row r="322" spans="1:3" ht="13.5">
      <c r="A322" s="27" t="s">
        <v>248</v>
      </c>
      <c r="B322" s="56"/>
      <c r="C322" s="56"/>
    </row>
    <row r="323" spans="1:3" ht="13.5">
      <c r="A323" s="20" t="s">
        <v>249</v>
      </c>
      <c r="B323" s="57">
        <f>SUM(B324:B330)</f>
        <v>75</v>
      </c>
      <c r="C323" s="56"/>
    </row>
    <row r="324" spans="1:3" ht="13.5">
      <c r="A324" s="26" t="s">
        <v>65</v>
      </c>
      <c r="B324" s="56">
        <v>75</v>
      </c>
      <c r="C324" s="56"/>
    </row>
    <row r="325" spans="1:3" ht="13.5">
      <c r="A325" s="26" t="s">
        <v>66</v>
      </c>
      <c r="B325" s="56"/>
      <c r="C325" s="56"/>
    </row>
    <row r="326" spans="1:3" ht="13.5">
      <c r="A326" s="28" t="s">
        <v>67</v>
      </c>
      <c r="B326" s="56"/>
      <c r="C326" s="56"/>
    </row>
    <row r="327" spans="1:3" ht="13.5">
      <c r="A327" s="53" t="s">
        <v>250</v>
      </c>
      <c r="B327" s="56"/>
      <c r="C327" s="56"/>
    </row>
    <row r="328" spans="1:3" ht="13.5">
      <c r="A328" s="27" t="s">
        <v>251</v>
      </c>
      <c r="B328" s="56"/>
      <c r="C328" s="56"/>
    </row>
    <row r="329" spans="1:3" ht="13.5">
      <c r="A329" s="27" t="s">
        <v>74</v>
      </c>
      <c r="B329" s="56"/>
      <c r="C329" s="56"/>
    </row>
    <row r="330" spans="1:3" ht="13.5">
      <c r="A330" s="26" t="s">
        <v>252</v>
      </c>
      <c r="B330" s="56"/>
      <c r="C330" s="56"/>
    </row>
    <row r="331" spans="1:3" ht="13.5">
      <c r="A331" s="26" t="s">
        <v>253</v>
      </c>
      <c r="B331" s="57">
        <f>SUM(B332:B336)</f>
        <v>0</v>
      </c>
      <c r="C331" s="56"/>
    </row>
    <row r="332" spans="1:3" ht="13.5">
      <c r="A332" s="26" t="s">
        <v>65</v>
      </c>
      <c r="B332" s="56"/>
      <c r="C332" s="56"/>
    </row>
    <row r="333" spans="1:3" ht="13.5">
      <c r="A333" s="27" t="s">
        <v>66</v>
      </c>
      <c r="B333" s="56"/>
      <c r="C333" s="56"/>
    </row>
    <row r="334" spans="1:3" ht="13.5">
      <c r="A334" s="26" t="s">
        <v>106</v>
      </c>
      <c r="B334" s="56"/>
      <c r="C334" s="56"/>
    </row>
    <row r="335" spans="1:3" ht="13.5">
      <c r="A335" s="27" t="s">
        <v>254</v>
      </c>
      <c r="B335" s="56"/>
      <c r="C335" s="56"/>
    </row>
    <row r="336" spans="1:3" ht="13.5">
      <c r="A336" s="26" t="s">
        <v>255</v>
      </c>
      <c r="B336" s="56"/>
      <c r="C336" s="56"/>
    </row>
    <row r="337" spans="1:3" ht="13.5">
      <c r="A337" s="26" t="s">
        <v>256</v>
      </c>
      <c r="B337" s="57">
        <f>SUM(B338:B339)</f>
        <v>0</v>
      </c>
      <c r="C337" s="56"/>
    </row>
    <row r="338" spans="1:3" ht="13.5">
      <c r="A338" s="26" t="s">
        <v>257</v>
      </c>
      <c r="B338" s="56"/>
      <c r="C338" s="56"/>
    </row>
    <row r="339" spans="1:3" ht="13.5">
      <c r="A339" s="26" t="s">
        <v>258</v>
      </c>
      <c r="B339" s="56"/>
      <c r="C339" s="56"/>
    </row>
    <row r="340" spans="1:3" ht="13.5">
      <c r="A340" s="20" t="s">
        <v>259</v>
      </c>
      <c r="B340" s="56">
        <f>SUM(B341,B346,B353,B359,B365,B369,B373,B377,B383,B390)</f>
        <v>66238</v>
      </c>
      <c r="C340" s="56"/>
    </row>
    <row r="341" spans="1:3" ht="13.5">
      <c r="A341" s="27" t="s">
        <v>260</v>
      </c>
      <c r="B341" s="57">
        <f>SUM(B342:B345)</f>
        <v>2467</v>
      </c>
      <c r="C341" s="56"/>
    </row>
    <row r="342" spans="1:3" ht="13.5">
      <c r="A342" s="26" t="s">
        <v>65</v>
      </c>
      <c r="B342" s="56">
        <v>535</v>
      </c>
      <c r="C342" s="56"/>
    </row>
    <row r="343" spans="1:3" ht="13.5">
      <c r="A343" s="26" t="s">
        <v>66</v>
      </c>
      <c r="B343" s="56">
        <v>27</v>
      </c>
      <c r="C343" s="56"/>
    </row>
    <row r="344" spans="1:3" ht="13.5">
      <c r="A344" s="26" t="s">
        <v>67</v>
      </c>
      <c r="B344" s="56"/>
      <c r="C344" s="56"/>
    </row>
    <row r="345" spans="1:3" ht="13.5">
      <c r="A345" s="53" t="s">
        <v>261</v>
      </c>
      <c r="B345" s="56">
        <v>1905</v>
      </c>
      <c r="C345" s="56"/>
    </row>
    <row r="346" spans="1:3" ht="13.5">
      <c r="A346" s="26" t="s">
        <v>262</v>
      </c>
      <c r="B346" s="57">
        <f>SUM(B347:B352)</f>
        <v>59720</v>
      </c>
      <c r="C346" s="56"/>
    </row>
    <row r="347" spans="1:3" ht="13.5">
      <c r="A347" s="26" t="s">
        <v>263</v>
      </c>
      <c r="B347" s="56">
        <v>6364</v>
      </c>
      <c r="C347" s="56"/>
    </row>
    <row r="348" spans="1:3" ht="13.5">
      <c r="A348" s="26" t="s">
        <v>264</v>
      </c>
      <c r="B348" s="56">
        <v>26305</v>
      </c>
      <c r="C348" s="56"/>
    </row>
    <row r="349" spans="1:3" ht="13.5">
      <c r="A349" s="27" t="s">
        <v>265</v>
      </c>
      <c r="B349" s="56">
        <v>18043</v>
      </c>
      <c r="C349" s="56"/>
    </row>
    <row r="350" spans="1:3" ht="13.5">
      <c r="A350" s="27" t="s">
        <v>266</v>
      </c>
      <c r="B350" s="56">
        <v>8878</v>
      </c>
      <c r="C350" s="56"/>
    </row>
    <row r="351" spans="1:3" ht="13.5">
      <c r="A351" s="27" t="s">
        <v>267</v>
      </c>
      <c r="B351" s="56"/>
      <c r="C351" s="56"/>
    </row>
    <row r="352" spans="1:3" ht="13.5">
      <c r="A352" s="26" t="s">
        <v>268</v>
      </c>
      <c r="B352" s="56">
        <v>130</v>
      </c>
      <c r="C352" s="56"/>
    </row>
    <row r="353" spans="1:3" ht="13.5">
      <c r="A353" s="26" t="s">
        <v>269</v>
      </c>
      <c r="B353" s="57">
        <f>SUM(B354:B358)</f>
        <v>2464</v>
      </c>
      <c r="C353" s="56"/>
    </row>
    <row r="354" spans="1:3" ht="13.5">
      <c r="A354" s="26" t="s">
        <v>270</v>
      </c>
      <c r="B354" s="56"/>
      <c r="C354" s="56"/>
    </row>
    <row r="355" spans="1:3" ht="13.5">
      <c r="A355" s="26" t="s">
        <v>271</v>
      </c>
      <c r="B355" s="56">
        <v>2464</v>
      </c>
      <c r="C355" s="56"/>
    </row>
    <row r="356" spans="1:3" ht="13.5">
      <c r="A356" s="26" t="s">
        <v>272</v>
      </c>
      <c r="B356" s="56"/>
      <c r="C356" s="56"/>
    </row>
    <row r="357" spans="1:3" ht="13.5">
      <c r="A357" s="27" t="s">
        <v>273</v>
      </c>
      <c r="B357" s="56"/>
      <c r="C357" s="56"/>
    </row>
    <row r="358" spans="1:3" ht="13.5">
      <c r="A358" s="27" t="s">
        <v>274</v>
      </c>
      <c r="B358" s="56"/>
      <c r="C358" s="56"/>
    </row>
    <row r="359" spans="1:3" ht="13.5">
      <c r="A359" s="20" t="s">
        <v>275</v>
      </c>
      <c r="B359" s="57">
        <f>SUM(B360:B364)</f>
        <v>0</v>
      </c>
      <c r="C359" s="56"/>
    </row>
    <row r="360" spans="1:3" ht="13.5">
      <c r="A360" s="26" t="s">
        <v>276</v>
      </c>
      <c r="B360" s="56"/>
      <c r="C360" s="56"/>
    </row>
    <row r="361" spans="1:3" ht="13.5">
      <c r="A361" s="26" t="s">
        <v>277</v>
      </c>
      <c r="B361" s="56"/>
      <c r="C361" s="56"/>
    </row>
    <row r="362" spans="1:3" ht="13.5">
      <c r="A362" s="26" t="s">
        <v>278</v>
      </c>
      <c r="B362" s="56"/>
      <c r="C362" s="56"/>
    </row>
    <row r="363" spans="1:3" ht="13.5">
      <c r="A363" s="27" t="s">
        <v>279</v>
      </c>
      <c r="B363" s="56"/>
      <c r="C363" s="56"/>
    </row>
    <row r="364" spans="1:3" ht="13.5">
      <c r="A364" s="27" t="s">
        <v>280</v>
      </c>
      <c r="B364" s="56"/>
      <c r="C364" s="56"/>
    </row>
    <row r="365" spans="1:3" ht="13.5">
      <c r="A365" s="27" t="s">
        <v>281</v>
      </c>
      <c r="B365" s="57">
        <f>SUM(B366:B368)</f>
        <v>0</v>
      </c>
      <c r="C365" s="56"/>
    </row>
    <row r="366" spans="1:3" ht="13.5">
      <c r="A366" s="26" t="s">
        <v>282</v>
      </c>
      <c r="B366" s="56"/>
      <c r="C366" s="56"/>
    </row>
    <row r="367" spans="1:3" ht="13.5">
      <c r="A367" s="26" t="s">
        <v>283</v>
      </c>
      <c r="B367" s="56"/>
      <c r="C367" s="56"/>
    </row>
    <row r="368" spans="1:3" ht="13.5">
      <c r="A368" s="26" t="s">
        <v>284</v>
      </c>
      <c r="B368" s="56"/>
      <c r="C368" s="56"/>
    </row>
    <row r="369" spans="1:3" ht="13.5">
      <c r="A369" s="27" t="s">
        <v>285</v>
      </c>
      <c r="B369" s="57">
        <f>SUM(B370:B372)</f>
        <v>0</v>
      </c>
      <c r="C369" s="56"/>
    </row>
    <row r="370" spans="1:3" ht="13.5">
      <c r="A370" s="27" t="s">
        <v>286</v>
      </c>
      <c r="B370" s="56"/>
      <c r="C370" s="56"/>
    </row>
    <row r="371" spans="1:3" ht="13.5">
      <c r="A371" s="27" t="s">
        <v>287</v>
      </c>
      <c r="B371" s="56"/>
      <c r="C371" s="56"/>
    </row>
    <row r="372" spans="1:3" ht="13.5">
      <c r="A372" s="20" t="s">
        <v>288</v>
      </c>
      <c r="B372" s="56"/>
      <c r="C372" s="56"/>
    </row>
    <row r="373" spans="1:3" ht="13.5">
      <c r="A373" s="26" t="s">
        <v>289</v>
      </c>
      <c r="B373" s="57">
        <f>SUM(B374:B376)</f>
        <v>572</v>
      </c>
      <c r="C373" s="56"/>
    </row>
    <row r="374" spans="1:3" ht="13.5">
      <c r="A374" s="26" t="s">
        <v>290</v>
      </c>
      <c r="B374" s="56">
        <v>572</v>
      </c>
      <c r="C374" s="56"/>
    </row>
    <row r="375" spans="1:3" ht="13.5">
      <c r="A375" s="26" t="s">
        <v>291</v>
      </c>
      <c r="B375" s="56"/>
      <c r="C375" s="56"/>
    </row>
    <row r="376" spans="1:3" ht="13.5">
      <c r="A376" s="27" t="s">
        <v>292</v>
      </c>
      <c r="B376" s="56"/>
      <c r="C376" s="56"/>
    </row>
    <row r="377" spans="1:3" ht="13.5">
      <c r="A377" s="27" t="s">
        <v>293</v>
      </c>
      <c r="B377" s="57">
        <f>SUM(B378:B382)</f>
        <v>997</v>
      </c>
      <c r="C377" s="56"/>
    </row>
    <row r="378" spans="1:3" ht="13.5">
      <c r="A378" s="27" t="s">
        <v>294</v>
      </c>
      <c r="B378" s="56">
        <v>754</v>
      </c>
      <c r="C378" s="56"/>
    </row>
    <row r="379" spans="1:3" ht="13.5">
      <c r="A379" s="26" t="s">
        <v>295</v>
      </c>
      <c r="B379" s="56">
        <v>243</v>
      </c>
      <c r="C379" s="56"/>
    </row>
    <row r="380" spans="1:3" ht="13.5">
      <c r="A380" s="26" t="s">
        <v>296</v>
      </c>
      <c r="B380" s="56"/>
      <c r="C380" s="56"/>
    </row>
    <row r="381" spans="1:3" ht="13.5">
      <c r="A381" s="26" t="s">
        <v>297</v>
      </c>
      <c r="B381" s="56"/>
      <c r="C381" s="56"/>
    </row>
    <row r="382" spans="1:3" ht="13.5">
      <c r="A382" s="26" t="s">
        <v>298</v>
      </c>
      <c r="B382" s="56"/>
      <c r="C382" s="56"/>
    </row>
    <row r="383" spans="1:3" ht="13.5">
      <c r="A383" s="26" t="s">
        <v>299</v>
      </c>
      <c r="B383" s="57">
        <f>SUM(B384:B389)</f>
        <v>18</v>
      </c>
      <c r="C383" s="56"/>
    </row>
    <row r="384" spans="1:3" ht="13.5">
      <c r="A384" s="27" t="s">
        <v>300</v>
      </c>
      <c r="B384" s="56"/>
      <c r="C384" s="56"/>
    </row>
    <row r="385" spans="1:3" ht="13.5">
      <c r="A385" s="27" t="s">
        <v>301</v>
      </c>
      <c r="B385" s="56"/>
      <c r="C385" s="56"/>
    </row>
    <row r="386" spans="1:3" ht="13.5">
      <c r="A386" s="27" t="s">
        <v>302</v>
      </c>
      <c r="B386" s="56"/>
      <c r="C386" s="56"/>
    </row>
    <row r="387" spans="1:3" ht="13.5">
      <c r="A387" s="20" t="s">
        <v>303</v>
      </c>
      <c r="B387" s="56"/>
      <c r="C387" s="56"/>
    </row>
    <row r="388" spans="1:3" ht="13.5">
      <c r="A388" s="26" t="s">
        <v>304</v>
      </c>
      <c r="B388" s="56"/>
      <c r="C388" s="56"/>
    </row>
    <row r="389" spans="1:3" ht="13.5">
      <c r="A389" s="26" t="s">
        <v>305</v>
      </c>
      <c r="B389" s="56">
        <v>18</v>
      </c>
      <c r="C389" s="56"/>
    </row>
    <row r="390" spans="1:3" ht="13.5">
      <c r="A390" s="26" t="s">
        <v>306</v>
      </c>
      <c r="B390" s="56"/>
      <c r="C390" s="56"/>
    </row>
    <row r="391" spans="1:3" ht="13.5">
      <c r="A391" s="20" t="s">
        <v>307</v>
      </c>
      <c r="B391" s="56">
        <f>SUM(B392,B397,B406,B412,B417,B422,B427,B434,B438,B442)</f>
        <v>0</v>
      </c>
      <c r="C391" s="56"/>
    </row>
    <row r="392" spans="1:3" ht="13.5">
      <c r="A392" s="27" t="s">
        <v>308</v>
      </c>
      <c r="B392" s="57">
        <f>SUM(B393:B396)</f>
        <v>0</v>
      </c>
      <c r="C392" s="56"/>
    </row>
    <row r="393" spans="1:3" ht="13.5">
      <c r="A393" s="26" t="s">
        <v>65</v>
      </c>
      <c r="B393" s="56"/>
      <c r="C393" s="56"/>
    </row>
    <row r="394" spans="1:3" ht="13.5">
      <c r="A394" s="26" t="s">
        <v>66</v>
      </c>
      <c r="B394" s="56"/>
      <c r="C394" s="56"/>
    </row>
    <row r="395" spans="1:3" ht="13.5">
      <c r="A395" s="26" t="s">
        <v>67</v>
      </c>
      <c r="B395" s="56"/>
      <c r="C395" s="56"/>
    </row>
    <row r="396" spans="1:3" ht="13.5">
      <c r="A396" s="27" t="s">
        <v>309</v>
      </c>
      <c r="B396" s="56"/>
      <c r="C396" s="56"/>
    </row>
    <row r="397" spans="1:3" ht="13.5">
      <c r="A397" s="26" t="s">
        <v>310</v>
      </c>
      <c r="B397" s="57">
        <f>SUM(B398:B405)</f>
        <v>0</v>
      </c>
      <c r="C397" s="56"/>
    </row>
    <row r="398" spans="1:3" ht="13.5">
      <c r="A398" s="26" t="s">
        <v>311</v>
      </c>
      <c r="B398" s="56"/>
      <c r="C398" s="56"/>
    </row>
    <row r="399" spans="1:3" ht="13.5">
      <c r="A399" s="20" t="s">
        <v>312</v>
      </c>
      <c r="B399" s="56"/>
      <c r="C399" s="56"/>
    </row>
    <row r="400" spans="1:3" ht="13.5">
      <c r="A400" s="26" t="s">
        <v>313</v>
      </c>
      <c r="B400" s="56"/>
      <c r="C400" s="56"/>
    </row>
    <row r="401" spans="1:3" ht="13.5">
      <c r="A401" s="26" t="s">
        <v>314</v>
      </c>
      <c r="B401" s="56"/>
      <c r="C401" s="56"/>
    </row>
    <row r="402" spans="1:3" ht="13.5">
      <c r="A402" s="26" t="s">
        <v>315</v>
      </c>
      <c r="B402" s="56"/>
      <c r="C402" s="56"/>
    </row>
    <row r="403" spans="1:3" ht="13.5">
      <c r="A403" s="27" t="s">
        <v>316</v>
      </c>
      <c r="B403" s="56"/>
      <c r="C403" s="56"/>
    </row>
    <row r="404" spans="1:3" ht="13.5">
      <c r="A404" s="27" t="s">
        <v>317</v>
      </c>
      <c r="B404" s="56"/>
      <c r="C404" s="56"/>
    </row>
    <row r="405" spans="1:3" ht="13.5">
      <c r="A405" s="27" t="s">
        <v>318</v>
      </c>
      <c r="B405" s="56"/>
      <c r="C405" s="56"/>
    </row>
    <row r="406" spans="1:3" ht="13.5">
      <c r="A406" s="27" t="s">
        <v>319</v>
      </c>
      <c r="B406" s="57">
        <f>SUM(B407:B411)</f>
        <v>0</v>
      </c>
      <c r="C406" s="56"/>
    </row>
    <row r="407" spans="1:3" ht="13.5">
      <c r="A407" s="26" t="s">
        <v>311</v>
      </c>
      <c r="B407" s="56"/>
      <c r="C407" s="56"/>
    </row>
    <row r="408" spans="1:3" ht="13.5">
      <c r="A408" s="26" t="s">
        <v>320</v>
      </c>
      <c r="B408" s="56"/>
      <c r="C408" s="56"/>
    </row>
    <row r="409" spans="1:3" ht="13.5">
      <c r="A409" s="26" t="s">
        <v>321</v>
      </c>
      <c r="B409" s="56"/>
      <c r="C409" s="56"/>
    </row>
    <row r="410" spans="1:3" ht="13.5">
      <c r="A410" s="27" t="s">
        <v>322</v>
      </c>
      <c r="B410" s="56"/>
      <c r="C410" s="56"/>
    </row>
    <row r="411" spans="1:3" ht="13.5">
      <c r="A411" s="27" t="s">
        <v>323</v>
      </c>
      <c r="B411" s="56"/>
      <c r="C411" s="56"/>
    </row>
    <row r="412" spans="1:3" ht="13.5">
      <c r="A412" s="27" t="s">
        <v>324</v>
      </c>
      <c r="B412" s="57">
        <f>SUM(B413:B416)</f>
        <v>0</v>
      </c>
      <c r="C412" s="56"/>
    </row>
    <row r="413" spans="1:3" ht="13.5">
      <c r="A413" s="20" t="s">
        <v>311</v>
      </c>
      <c r="B413" s="56"/>
      <c r="C413" s="56"/>
    </row>
    <row r="414" spans="1:3" ht="13.5">
      <c r="A414" s="26" t="s">
        <v>325</v>
      </c>
      <c r="B414" s="56"/>
      <c r="C414" s="56"/>
    </row>
    <row r="415" spans="1:3" ht="13.5">
      <c r="A415" s="26" t="s">
        <v>326</v>
      </c>
      <c r="B415" s="56"/>
      <c r="C415" s="56"/>
    </row>
    <row r="416" spans="1:3" ht="13.5">
      <c r="A416" s="27" t="s">
        <v>327</v>
      </c>
      <c r="B416" s="56"/>
      <c r="C416" s="56"/>
    </row>
    <row r="417" spans="1:3" ht="13.5">
      <c r="A417" s="27" t="s">
        <v>328</v>
      </c>
      <c r="B417" s="57">
        <f>SUM(B418:B421)</f>
        <v>0</v>
      </c>
      <c r="C417" s="56"/>
    </row>
    <row r="418" spans="1:3" ht="13.5">
      <c r="A418" s="27" t="s">
        <v>311</v>
      </c>
      <c r="B418" s="56"/>
      <c r="C418" s="56"/>
    </row>
    <row r="419" spans="1:3" ht="13.5">
      <c r="A419" s="26" t="s">
        <v>329</v>
      </c>
      <c r="B419" s="56"/>
      <c r="C419" s="56"/>
    </row>
    <row r="420" spans="1:3" ht="13.5">
      <c r="A420" s="26" t="s">
        <v>330</v>
      </c>
      <c r="B420" s="56"/>
      <c r="C420" s="56"/>
    </row>
    <row r="421" spans="1:3" ht="13.5">
      <c r="A421" s="26" t="s">
        <v>331</v>
      </c>
      <c r="B421" s="56"/>
      <c r="C421" s="56"/>
    </row>
    <row r="422" spans="1:3" ht="13.5">
      <c r="A422" s="27" t="s">
        <v>332</v>
      </c>
      <c r="B422" s="57">
        <f>SUM(B423:B426)</f>
        <v>0</v>
      </c>
      <c r="C422" s="56"/>
    </row>
    <row r="423" spans="1:3" ht="13.5">
      <c r="A423" s="27" t="s">
        <v>333</v>
      </c>
      <c r="B423" s="56"/>
      <c r="C423" s="56"/>
    </row>
    <row r="424" spans="1:3" ht="13.5">
      <c r="A424" s="27" t="s">
        <v>334</v>
      </c>
      <c r="B424" s="56"/>
      <c r="C424" s="56"/>
    </row>
    <row r="425" spans="1:3" ht="13.5">
      <c r="A425" s="27" t="s">
        <v>335</v>
      </c>
      <c r="B425" s="56"/>
      <c r="C425" s="56"/>
    </row>
    <row r="426" spans="1:3" ht="13.5">
      <c r="A426" s="27" t="s">
        <v>336</v>
      </c>
      <c r="B426" s="56"/>
      <c r="C426" s="56"/>
    </row>
    <row r="427" spans="1:3" ht="13.5">
      <c r="A427" s="26" t="s">
        <v>337</v>
      </c>
      <c r="B427" s="57">
        <f>SUM(B428:B433)</f>
        <v>0</v>
      </c>
      <c r="C427" s="56"/>
    </row>
    <row r="428" spans="1:3" ht="13.5">
      <c r="A428" s="26" t="s">
        <v>311</v>
      </c>
      <c r="B428" s="56"/>
      <c r="C428" s="56"/>
    </row>
    <row r="429" spans="1:3" ht="13.5">
      <c r="A429" s="27" t="s">
        <v>338</v>
      </c>
      <c r="B429" s="56"/>
      <c r="C429" s="56"/>
    </row>
    <row r="430" spans="1:3" ht="13.5">
      <c r="A430" s="27" t="s">
        <v>339</v>
      </c>
      <c r="B430" s="56"/>
      <c r="C430" s="56"/>
    </row>
    <row r="431" spans="1:3" ht="13.5">
      <c r="A431" s="27" t="s">
        <v>340</v>
      </c>
      <c r="B431" s="56"/>
      <c r="C431" s="56"/>
    </row>
    <row r="432" spans="1:3" ht="13.5">
      <c r="A432" s="26" t="s">
        <v>341</v>
      </c>
      <c r="B432" s="56"/>
      <c r="C432" s="56"/>
    </row>
    <row r="433" spans="1:3" ht="13.5">
      <c r="A433" s="26" t="s">
        <v>342</v>
      </c>
      <c r="B433" s="56"/>
      <c r="C433" s="56"/>
    </row>
    <row r="434" spans="1:3" ht="13.5">
      <c r="A434" s="26" t="s">
        <v>343</v>
      </c>
      <c r="B434" s="57">
        <f>SUM(B435:B437)</f>
        <v>0</v>
      </c>
      <c r="C434" s="56"/>
    </row>
    <row r="435" spans="1:3" ht="13.5">
      <c r="A435" s="27" t="s">
        <v>344</v>
      </c>
      <c r="B435" s="56"/>
      <c r="C435" s="56"/>
    </row>
    <row r="436" spans="1:3" ht="13.5">
      <c r="A436" s="27" t="s">
        <v>345</v>
      </c>
      <c r="B436" s="56"/>
      <c r="C436" s="56"/>
    </row>
    <row r="437" spans="1:3" ht="13.5">
      <c r="A437" s="27" t="s">
        <v>346</v>
      </c>
      <c r="B437" s="56"/>
      <c r="C437" s="56"/>
    </row>
    <row r="438" spans="1:3" ht="13.5">
      <c r="A438" s="20" t="s">
        <v>347</v>
      </c>
      <c r="B438" s="57">
        <f>SUM(B439:B441)</f>
        <v>0</v>
      </c>
      <c r="C438" s="56"/>
    </row>
    <row r="439" spans="1:3" ht="13.5">
      <c r="A439" s="27" t="s">
        <v>348</v>
      </c>
      <c r="B439" s="56"/>
      <c r="C439" s="56"/>
    </row>
    <row r="440" spans="1:3" ht="13.5">
      <c r="A440" s="27" t="s">
        <v>349</v>
      </c>
      <c r="B440" s="56"/>
      <c r="C440" s="56"/>
    </row>
    <row r="441" spans="1:3" ht="13.5">
      <c r="A441" s="27" t="s">
        <v>350</v>
      </c>
      <c r="B441" s="56"/>
      <c r="C441" s="56"/>
    </row>
    <row r="442" spans="1:3" ht="13.5">
      <c r="A442" s="26" t="s">
        <v>351</v>
      </c>
      <c r="B442" s="57">
        <f>SUM(B443:B446)</f>
        <v>0</v>
      </c>
      <c r="C442" s="56"/>
    </row>
    <row r="443" spans="1:3" ht="13.5">
      <c r="A443" s="26" t="s">
        <v>352</v>
      </c>
      <c r="B443" s="56"/>
      <c r="C443" s="56"/>
    </row>
    <row r="444" spans="1:3" ht="13.5">
      <c r="A444" s="27" t="s">
        <v>353</v>
      </c>
      <c r="B444" s="56"/>
      <c r="C444" s="56"/>
    </row>
    <row r="445" spans="1:3" ht="13.5">
      <c r="A445" s="27" t="s">
        <v>354</v>
      </c>
      <c r="B445" s="56"/>
      <c r="C445" s="56"/>
    </row>
    <row r="446" spans="1:3" ht="13.5">
      <c r="A446" s="27" t="s">
        <v>355</v>
      </c>
      <c r="B446" s="56"/>
      <c r="C446" s="56"/>
    </row>
    <row r="447" spans="1:3" ht="13.5">
      <c r="A447" s="20" t="s">
        <v>356</v>
      </c>
      <c r="B447" s="56">
        <f>SUM(B448,B464,B472,B483,B492,B500)</f>
        <v>1388</v>
      </c>
      <c r="C447" s="56"/>
    </row>
    <row r="448" spans="1:3" ht="13.5">
      <c r="A448" s="20" t="s">
        <v>357</v>
      </c>
      <c r="B448" s="57">
        <f>SUM(B449:B463)</f>
        <v>1048</v>
      </c>
      <c r="C448" s="56"/>
    </row>
    <row r="449" spans="1:3" ht="13.5">
      <c r="A449" s="20" t="s">
        <v>65</v>
      </c>
      <c r="B449" s="56">
        <v>369</v>
      </c>
      <c r="C449" s="56"/>
    </row>
    <row r="450" spans="1:3" ht="13.5">
      <c r="A450" s="20" t="s">
        <v>66</v>
      </c>
      <c r="B450" s="56">
        <v>61</v>
      </c>
      <c r="C450" s="56"/>
    </row>
    <row r="451" spans="1:3" ht="13.5">
      <c r="A451" s="20" t="s">
        <v>67</v>
      </c>
      <c r="B451" s="56"/>
      <c r="C451" s="56"/>
    </row>
    <row r="452" spans="1:3" ht="13.5">
      <c r="A452" s="20" t="s">
        <v>358</v>
      </c>
      <c r="B452" s="56">
        <v>106</v>
      </c>
      <c r="C452" s="56"/>
    </row>
    <row r="453" spans="1:3" ht="13.5">
      <c r="A453" s="20" t="s">
        <v>359</v>
      </c>
      <c r="B453" s="56">
        <v>144</v>
      </c>
      <c r="C453" s="56"/>
    </row>
    <row r="454" spans="1:3" ht="13.5">
      <c r="A454" s="20" t="s">
        <v>360</v>
      </c>
      <c r="B454" s="56"/>
      <c r="C454" s="56"/>
    </row>
    <row r="455" spans="1:3" ht="13.5">
      <c r="A455" s="20" t="s">
        <v>361</v>
      </c>
      <c r="B455" s="56"/>
      <c r="C455" s="56"/>
    </row>
    <row r="456" spans="1:3" ht="13.5">
      <c r="A456" s="20" t="s">
        <v>362</v>
      </c>
      <c r="B456" s="56"/>
      <c r="C456" s="56"/>
    </row>
    <row r="457" spans="1:3" ht="13.5">
      <c r="A457" s="20" t="s">
        <v>363</v>
      </c>
      <c r="B457" s="56">
        <v>263</v>
      </c>
      <c r="C457" s="56"/>
    </row>
    <row r="458" spans="1:3" ht="13.5">
      <c r="A458" s="20" t="s">
        <v>364</v>
      </c>
      <c r="B458" s="56"/>
      <c r="C458" s="56"/>
    </row>
    <row r="459" spans="1:3" ht="13.5">
      <c r="A459" s="20" t="s">
        <v>365</v>
      </c>
      <c r="B459" s="56"/>
      <c r="C459" s="56"/>
    </row>
    <row r="460" spans="1:3" ht="13.5">
      <c r="A460" s="20" t="s">
        <v>366</v>
      </c>
      <c r="B460" s="56"/>
      <c r="C460" s="56"/>
    </row>
    <row r="461" spans="1:3" ht="13.5">
      <c r="A461" s="20" t="s">
        <v>367</v>
      </c>
      <c r="B461" s="56">
        <v>10</v>
      </c>
      <c r="C461" s="56"/>
    </row>
    <row r="462" spans="1:3" ht="13.5">
      <c r="A462" s="20" t="s">
        <v>368</v>
      </c>
      <c r="B462" s="56"/>
      <c r="C462" s="56"/>
    </row>
    <row r="463" spans="1:3" ht="13.5">
      <c r="A463" s="20" t="s">
        <v>369</v>
      </c>
      <c r="B463" s="56">
        <v>95</v>
      </c>
      <c r="C463" s="56"/>
    </row>
    <row r="464" spans="1:3" ht="13.5">
      <c r="A464" s="20" t="s">
        <v>370</v>
      </c>
      <c r="B464" s="57">
        <f>SUM(B465:B471)</f>
        <v>27</v>
      </c>
      <c r="C464" s="56"/>
    </row>
    <row r="465" spans="1:3" ht="13.5">
      <c r="A465" s="20" t="s">
        <v>65</v>
      </c>
      <c r="B465" s="56"/>
      <c r="C465" s="56"/>
    </row>
    <row r="466" spans="1:3" ht="13.5">
      <c r="A466" s="20" t="s">
        <v>66</v>
      </c>
      <c r="B466" s="56"/>
      <c r="C466" s="56"/>
    </row>
    <row r="467" spans="1:3" ht="13.5">
      <c r="A467" s="20" t="s">
        <v>67</v>
      </c>
      <c r="B467" s="56"/>
      <c r="C467" s="56"/>
    </row>
    <row r="468" spans="1:3" ht="13.5">
      <c r="A468" s="20" t="s">
        <v>371</v>
      </c>
      <c r="B468" s="56"/>
      <c r="C468" s="56"/>
    </row>
    <row r="469" spans="1:3" ht="13.5">
      <c r="A469" s="20" t="s">
        <v>372</v>
      </c>
      <c r="B469" s="56"/>
      <c r="C469" s="56"/>
    </row>
    <row r="470" spans="1:3" ht="13.5">
      <c r="A470" s="20" t="s">
        <v>373</v>
      </c>
      <c r="B470" s="56"/>
      <c r="C470" s="56"/>
    </row>
    <row r="471" spans="1:3" ht="13.5">
      <c r="A471" s="20" t="s">
        <v>374</v>
      </c>
      <c r="B471" s="56">
        <v>27</v>
      </c>
      <c r="C471" s="56"/>
    </row>
    <row r="472" spans="1:3" ht="13.5">
      <c r="A472" s="20" t="s">
        <v>375</v>
      </c>
      <c r="B472" s="57">
        <f>SUM(B473:B482)</f>
        <v>313</v>
      </c>
      <c r="C472" s="56"/>
    </row>
    <row r="473" spans="1:3" ht="13.5">
      <c r="A473" s="20" t="s">
        <v>65</v>
      </c>
      <c r="B473" s="56"/>
      <c r="C473" s="56"/>
    </row>
    <row r="474" spans="1:3" ht="13.5">
      <c r="A474" s="20" t="s">
        <v>66</v>
      </c>
      <c r="B474" s="56"/>
      <c r="C474" s="56"/>
    </row>
    <row r="475" spans="1:3" ht="13.5">
      <c r="A475" s="20" t="s">
        <v>67</v>
      </c>
      <c r="B475" s="56"/>
      <c r="C475" s="56"/>
    </row>
    <row r="476" spans="1:3" ht="13.5">
      <c r="A476" s="20" t="s">
        <v>376</v>
      </c>
      <c r="B476" s="56"/>
      <c r="C476" s="56"/>
    </row>
    <row r="477" spans="1:3" ht="13.5">
      <c r="A477" s="20" t="s">
        <v>377</v>
      </c>
      <c r="B477" s="56">
        <v>28</v>
      </c>
      <c r="C477" s="56"/>
    </row>
    <row r="478" spans="1:3" ht="13.5">
      <c r="A478" s="20" t="s">
        <v>378</v>
      </c>
      <c r="B478" s="56"/>
      <c r="C478" s="56"/>
    </row>
    <row r="479" spans="1:3" ht="13.5">
      <c r="A479" s="20" t="s">
        <v>379</v>
      </c>
      <c r="B479" s="56"/>
      <c r="C479" s="56"/>
    </row>
    <row r="480" spans="1:3" ht="13.5">
      <c r="A480" s="20" t="s">
        <v>380</v>
      </c>
      <c r="B480" s="56">
        <v>285</v>
      </c>
      <c r="C480" s="56"/>
    </row>
    <row r="481" spans="1:3" ht="13.5">
      <c r="A481" s="20" t="s">
        <v>381</v>
      </c>
      <c r="B481" s="56"/>
      <c r="C481" s="56"/>
    </row>
    <row r="482" spans="1:3" ht="13.5">
      <c r="A482" s="20" t="s">
        <v>382</v>
      </c>
      <c r="B482" s="56"/>
      <c r="C482" s="56"/>
    </row>
    <row r="483" spans="1:3" ht="13.5">
      <c r="A483" s="20" t="s">
        <v>383</v>
      </c>
      <c r="B483" s="57">
        <f>SUM(B484:B491)</f>
        <v>0</v>
      </c>
      <c r="C483" s="56"/>
    </row>
    <row r="484" spans="1:3" ht="13.5">
      <c r="A484" s="20" t="s">
        <v>65</v>
      </c>
      <c r="B484" s="56"/>
      <c r="C484" s="56"/>
    </row>
    <row r="485" spans="1:3" ht="13.5">
      <c r="A485" s="20" t="s">
        <v>66</v>
      </c>
      <c r="B485" s="56"/>
      <c r="C485" s="56"/>
    </row>
    <row r="486" spans="1:3" ht="13.5">
      <c r="A486" s="20" t="s">
        <v>67</v>
      </c>
      <c r="B486" s="56"/>
      <c r="C486" s="56"/>
    </row>
    <row r="487" spans="1:3" ht="13.5">
      <c r="A487" s="20" t="s">
        <v>384</v>
      </c>
      <c r="B487" s="56"/>
      <c r="C487" s="56"/>
    </row>
    <row r="488" spans="1:3" ht="13.5">
      <c r="A488" s="20" t="s">
        <v>385</v>
      </c>
      <c r="B488" s="56"/>
      <c r="C488" s="56"/>
    </row>
    <row r="489" spans="1:3" ht="13.5">
      <c r="A489" s="20" t="s">
        <v>386</v>
      </c>
      <c r="B489" s="56"/>
      <c r="C489" s="56"/>
    </row>
    <row r="490" spans="1:3" ht="13.5">
      <c r="A490" s="20" t="s">
        <v>387</v>
      </c>
      <c r="B490" s="56"/>
      <c r="C490" s="56"/>
    </row>
    <row r="491" spans="1:3" ht="13.5">
      <c r="A491" s="20" t="s">
        <v>388</v>
      </c>
      <c r="B491" s="56"/>
      <c r="C491" s="56"/>
    </row>
    <row r="492" spans="1:3" ht="13.5">
      <c r="A492" s="20" t="s">
        <v>389</v>
      </c>
      <c r="B492" s="57">
        <f>SUM(B493:B499)</f>
        <v>0</v>
      </c>
      <c r="C492" s="56"/>
    </row>
    <row r="493" spans="1:3" ht="13.5">
      <c r="A493" s="20" t="s">
        <v>65</v>
      </c>
      <c r="B493" s="56"/>
      <c r="C493" s="56"/>
    </row>
    <row r="494" spans="1:3" ht="13.5">
      <c r="A494" s="20" t="s">
        <v>66</v>
      </c>
      <c r="B494" s="56"/>
      <c r="C494" s="56"/>
    </row>
    <row r="495" spans="1:3" ht="13.5">
      <c r="A495" s="20" t="s">
        <v>67</v>
      </c>
      <c r="B495" s="56"/>
      <c r="C495" s="56"/>
    </row>
    <row r="496" spans="1:3" ht="13.5">
      <c r="A496" s="20" t="s">
        <v>390</v>
      </c>
      <c r="B496" s="56"/>
      <c r="C496" s="56"/>
    </row>
    <row r="497" spans="1:3" ht="13.5">
      <c r="A497" s="20" t="s">
        <v>391</v>
      </c>
      <c r="B497" s="56"/>
      <c r="C497" s="56"/>
    </row>
    <row r="498" spans="1:3" ht="13.5">
      <c r="A498" s="20" t="s">
        <v>392</v>
      </c>
      <c r="B498" s="56"/>
      <c r="C498" s="56"/>
    </row>
    <row r="499" spans="1:3" ht="13.5">
      <c r="A499" s="20" t="s">
        <v>393</v>
      </c>
      <c r="B499" s="56"/>
      <c r="C499" s="56"/>
    </row>
    <row r="500" spans="1:3" ht="13.5">
      <c r="A500" s="20" t="s">
        <v>394</v>
      </c>
      <c r="B500" s="57">
        <f>SUM(B501:B503)</f>
        <v>0</v>
      </c>
      <c r="C500" s="56"/>
    </row>
    <row r="501" spans="1:3" ht="13.5">
      <c r="A501" s="20" t="s">
        <v>395</v>
      </c>
      <c r="B501" s="56"/>
      <c r="C501" s="56"/>
    </row>
    <row r="502" spans="1:3" ht="13.5">
      <c r="A502" s="20" t="s">
        <v>396</v>
      </c>
      <c r="B502" s="56"/>
      <c r="C502" s="56"/>
    </row>
    <row r="503" spans="1:3" ht="13.5">
      <c r="A503" s="20" t="s">
        <v>397</v>
      </c>
      <c r="B503" s="56"/>
      <c r="C503" s="56"/>
    </row>
    <row r="504" spans="1:3" ht="13.5">
      <c r="A504" s="20" t="s">
        <v>398</v>
      </c>
      <c r="B504" s="56">
        <f>SUM(B505,B524,B532,B534,B543,B547,B557,B565,B572,B580,B589,B594,B597,B600,B603,B606,B609,B613,B617,B625,B628)</f>
        <v>84381</v>
      </c>
      <c r="C504" s="56"/>
    </row>
    <row r="505" spans="1:3" ht="13.5">
      <c r="A505" s="20" t="s">
        <v>399</v>
      </c>
      <c r="B505" s="57">
        <f>SUM(B506:B523)</f>
        <v>4493</v>
      </c>
      <c r="C505" s="56"/>
    </row>
    <row r="506" spans="1:3" ht="13.5">
      <c r="A506" s="20" t="s">
        <v>65</v>
      </c>
      <c r="B506" s="56">
        <v>869</v>
      </c>
      <c r="C506" s="56"/>
    </row>
    <row r="507" spans="1:3" ht="13.5">
      <c r="A507" s="20" t="s">
        <v>66</v>
      </c>
      <c r="B507" s="56"/>
      <c r="C507" s="56"/>
    </row>
    <row r="508" spans="1:3" ht="13.5">
      <c r="A508" s="20" t="s">
        <v>67</v>
      </c>
      <c r="B508" s="56"/>
      <c r="C508" s="56"/>
    </row>
    <row r="509" spans="1:3" ht="13.5">
      <c r="A509" s="20" t="s">
        <v>400</v>
      </c>
      <c r="B509" s="56"/>
      <c r="C509" s="56"/>
    </row>
    <row r="510" spans="1:3" ht="13.5">
      <c r="A510" s="20" t="s">
        <v>401</v>
      </c>
      <c r="B510" s="56"/>
      <c r="C510" s="56"/>
    </row>
    <row r="511" spans="1:3" ht="13.5">
      <c r="A511" s="20" t="s">
        <v>402</v>
      </c>
      <c r="B511" s="56"/>
      <c r="C511" s="56"/>
    </row>
    <row r="512" spans="1:3" ht="13.5">
      <c r="A512" s="20" t="s">
        <v>403</v>
      </c>
      <c r="B512" s="56"/>
      <c r="C512" s="56"/>
    </row>
    <row r="513" spans="1:3" ht="13.5">
      <c r="A513" s="20" t="s">
        <v>106</v>
      </c>
      <c r="B513" s="56"/>
      <c r="C513" s="56"/>
    </row>
    <row r="514" spans="1:3" ht="13.5">
      <c r="A514" s="20" t="s">
        <v>404</v>
      </c>
      <c r="B514" s="56"/>
      <c r="C514" s="56"/>
    </row>
    <row r="515" spans="1:3" ht="13.5">
      <c r="A515" s="20" t="s">
        <v>405</v>
      </c>
      <c r="B515" s="56"/>
      <c r="C515" s="56"/>
    </row>
    <row r="516" spans="1:3" ht="13.5">
      <c r="A516" s="20" t="s">
        <v>406</v>
      </c>
      <c r="B516" s="56"/>
      <c r="C516" s="56"/>
    </row>
    <row r="517" spans="1:3" ht="13.5">
      <c r="A517" s="20" t="s">
        <v>407</v>
      </c>
      <c r="B517" s="56">
        <v>32</v>
      </c>
      <c r="C517" s="56"/>
    </row>
    <row r="518" spans="1:3" ht="13.5">
      <c r="A518" s="20" t="s">
        <v>408</v>
      </c>
      <c r="B518" s="56"/>
      <c r="C518" s="56"/>
    </row>
    <row r="519" spans="1:3" ht="13.5">
      <c r="A519" s="20" t="s">
        <v>409</v>
      </c>
      <c r="B519" s="56"/>
      <c r="C519" s="56"/>
    </row>
    <row r="520" spans="1:3" ht="13.5">
      <c r="A520" s="20" t="s">
        <v>410</v>
      </c>
      <c r="B520" s="56"/>
      <c r="C520" s="56"/>
    </row>
    <row r="521" spans="1:3" ht="13.5">
      <c r="A521" s="20" t="s">
        <v>411</v>
      </c>
      <c r="B521" s="56"/>
      <c r="C521" s="56"/>
    </row>
    <row r="522" spans="1:3" ht="13.5">
      <c r="A522" s="20" t="s">
        <v>74</v>
      </c>
      <c r="B522" s="56"/>
      <c r="C522" s="56"/>
    </row>
    <row r="523" spans="1:3" ht="13.5">
      <c r="A523" s="20" t="s">
        <v>412</v>
      </c>
      <c r="B523" s="56">
        <v>3592</v>
      </c>
      <c r="C523" s="56"/>
    </row>
    <row r="524" spans="1:3" ht="13.5">
      <c r="A524" s="20" t="s">
        <v>413</v>
      </c>
      <c r="B524" s="57">
        <f>SUM(B525:B531)</f>
        <v>12223</v>
      </c>
      <c r="C524" s="56"/>
    </row>
    <row r="525" spans="1:3" ht="13.5">
      <c r="A525" s="20" t="s">
        <v>65</v>
      </c>
      <c r="B525" s="56">
        <v>546</v>
      </c>
      <c r="C525" s="56"/>
    </row>
    <row r="526" spans="1:3" ht="13.5">
      <c r="A526" s="20" t="s">
        <v>66</v>
      </c>
      <c r="B526" s="56"/>
      <c r="C526" s="56"/>
    </row>
    <row r="527" spans="1:3" ht="13.5">
      <c r="A527" s="20" t="s">
        <v>67</v>
      </c>
      <c r="B527" s="56"/>
      <c r="C527" s="56"/>
    </row>
    <row r="528" spans="1:3" ht="13.5">
      <c r="A528" s="20" t="s">
        <v>414</v>
      </c>
      <c r="B528" s="56"/>
      <c r="C528" s="56"/>
    </row>
    <row r="529" spans="1:3" ht="13.5">
      <c r="A529" s="20" t="s">
        <v>415</v>
      </c>
      <c r="B529" s="56"/>
      <c r="C529" s="56"/>
    </row>
    <row r="530" spans="1:3" ht="13.5">
      <c r="A530" s="20" t="s">
        <v>416</v>
      </c>
      <c r="B530" s="56">
        <v>11192</v>
      </c>
      <c r="C530" s="56"/>
    </row>
    <row r="531" spans="1:3" ht="13.5">
      <c r="A531" s="20" t="s">
        <v>417</v>
      </c>
      <c r="B531" s="56">
        <v>485</v>
      </c>
      <c r="C531" s="56"/>
    </row>
    <row r="532" spans="1:3" ht="13.5">
      <c r="A532" s="20" t="s">
        <v>418</v>
      </c>
      <c r="B532" s="57">
        <f>SUM(B533)</f>
        <v>0</v>
      </c>
      <c r="C532" s="56"/>
    </row>
    <row r="533" spans="1:3" ht="13.5">
      <c r="A533" s="20" t="s">
        <v>419</v>
      </c>
      <c r="B533" s="56"/>
      <c r="C533" s="56"/>
    </row>
    <row r="534" spans="1:3" ht="13.5">
      <c r="A534" s="20" t="s">
        <v>420</v>
      </c>
      <c r="B534" s="57">
        <f>SUM(B535:B542)</f>
        <v>59972</v>
      </c>
      <c r="C534" s="56"/>
    </row>
    <row r="535" spans="1:3" ht="13.5">
      <c r="A535" s="20" t="s">
        <v>421</v>
      </c>
      <c r="B535" s="56">
        <v>2731</v>
      </c>
      <c r="C535" s="56"/>
    </row>
    <row r="536" spans="1:3" ht="13.5">
      <c r="A536" s="20" t="s">
        <v>422</v>
      </c>
      <c r="B536" s="56">
        <v>7931</v>
      </c>
      <c r="C536" s="56"/>
    </row>
    <row r="537" spans="1:3" ht="13.5">
      <c r="A537" s="20" t="s">
        <v>423</v>
      </c>
      <c r="B537" s="56"/>
      <c r="C537" s="56"/>
    </row>
    <row r="538" spans="1:3" ht="13.5">
      <c r="A538" s="20" t="s">
        <v>424</v>
      </c>
      <c r="B538" s="56">
        <v>12876</v>
      </c>
      <c r="C538" s="56"/>
    </row>
    <row r="539" spans="1:3" ht="13.5">
      <c r="A539" s="20" t="s">
        <v>425</v>
      </c>
      <c r="B539" s="56">
        <v>1434</v>
      </c>
      <c r="C539" s="56"/>
    </row>
    <row r="540" spans="1:3" ht="13.5">
      <c r="A540" s="20" t="s">
        <v>426</v>
      </c>
      <c r="B540" s="56">
        <v>35000</v>
      </c>
      <c r="C540" s="56"/>
    </row>
    <row r="541" spans="1:3" ht="13.5">
      <c r="A541" s="20" t="s">
        <v>427</v>
      </c>
      <c r="B541" s="56"/>
      <c r="C541" s="56"/>
    </row>
    <row r="542" spans="1:3" ht="13.5">
      <c r="A542" s="20" t="s">
        <v>428</v>
      </c>
      <c r="B542" s="56"/>
      <c r="C542" s="56"/>
    </row>
    <row r="543" spans="1:3" ht="13.5">
      <c r="A543" s="20" t="s">
        <v>429</v>
      </c>
      <c r="B543" s="57">
        <f>SUM(B544:B546)</f>
        <v>717</v>
      </c>
      <c r="C543" s="56"/>
    </row>
    <row r="544" spans="1:3" ht="13.5">
      <c r="A544" s="20" t="s">
        <v>430</v>
      </c>
      <c r="B544" s="56">
        <v>717</v>
      </c>
      <c r="C544" s="56"/>
    </row>
    <row r="545" spans="1:3" ht="13.5">
      <c r="A545" s="20" t="s">
        <v>431</v>
      </c>
      <c r="B545" s="56"/>
      <c r="C545" s="56"/>
    </row>
    <row r="546" spans="1:3" ht="13.5">
      <c r="A546" s="20" t="s">
        <v>432</v>
      </c>
      <c r="B546" s="56"/>
      <c r="C546" s="56"/>
    </row>
    <row r="547" spans="1:3" ht="13.5">
      <c r="A547" s="20" t="s">
        <v>433</v>
      </c>
      <c r="B547" s="57">
        <f>SUM(B548:B556)</f>
        <v>419</v>
      </c>
      <c r="C547" s="56"/>
    </row>
    <row r="548" spans="1:3" ht="13.5">
      <c r="A548" s="20" t="s">
        <v>434</v>
      </c>
      <c r="B548" s="56"/>
      <c r="C548" s="56"/>
    </row>
    <row r="549" spans="1:3" ht="13.5">
      <c r="A549" s="20" t="s">
        <v>435</v>
      </c>
      <c r="B549" s="56"/>
      <c r="C549" s="56"/>
    </row>
    <row r="550" spans="1:3" ht="13.5">
      <c r="A550" s="20" t="s">
        <v>436</v>
      </c>
      <c r="B550" s="56">
        <v>44</v>
      </c>
      <c r="C550" s="56"/>
    </row>
    <row r="551" spans="1:3" ht="13.5">
      <c r="A551" s="20" t="s">
        <v>437</v>
      </c>
      <c r="B551" s="56">
        <v>250</v>
      </c>
      <c r="C551" s="56"/>
    </row>
    <row r="552" spans="1:3" ht="13.5">
      <c r="A552" s="20" t="s">
        <v>438</v>
      </c>
      <c r="B552" s="56"/>
      <c r="C552" s="56"/>
    </row>
    <row r="553" spans="1:3" ht="13.5">
      <c r="A553" s="20" t="s">
        <v>439</v>
      </c>
      <c r="B553" s="56"/>
      <c r="C553" s="56"/>
    </row>
    <row r="554" spans="1:3" ht="13.5">
      <c r="A554" s="20" t="s">
        <v>440</v>
      </c>
      <c r="B554" s="56"/>
      <c r="C554" s="56"/>
    </row>
    <row r="555" spans="1:3" ht="13.5">
      <c r="A555" s="20" t="s">
        <v>441</v>
      </c>
      <c r="B555" s="56"/>
      <c r="C555" s="56"/>
    </row>
    <row r="556" spans="1:3" ht="13.5">
      <c r="A556" s="20" t="s">
        <v>442</v>
      </c>
      <c r="B556" s="56">
        <v>125</v>
      </c>
      <c r="C556" s="56"/>
    </row>
    <row r="557" spans="1:3" ht="13.5">
      <c r="A557" s="20" t="s">
        <v>443</v>
      </c>
      <c r="B557" s="57">
        <f>SUM(B558:B564)</f>
        <v>122</v>
      </c>
      <c r="C557" s="56"/>
    </row>
    <row r="558" spans="1:3" ht="13.5">
      <c r="A558" s="20" t="s">
        <v>444</v>
      </c>
      <c r="B558" s="56"/>
      <c r="C558" s="56"/>
    </row>
    <row r="559" spans="1:3" ht="13.5">
      <c r="A559" s="20" t="s">
        <v>445</v>
      </c>
      <c r="B559" s="56"/>
      <c r="C559" s="56"/>
    </row>
    <row r="560" spans="1:3" ht="13.5">
      <c r="A560" s="20" t="s">
        <v>446</v>
      </c>
      <c r="B560" s="56">
        <v>47</v>
      </c>
      <c r="C560" s="56"/>
    </row>
    <row r="561" spans="1:3" ht="13.5">
      <c r="A561" s="20" t="s">
        <v>447</v>
      </c>
      <c r="B561" s="56"/>
      <c r="C561" s="56"/>
    </row>
    <row r="562" spans="1:3" ht="13.5">
      <c r="A562" s="20" t="s">
        <v>448</v>
      </c>
      <c r="B562" s="56"/>
      <c r="C562" s="61"/>
    </row>
    <row r="563" spans="1:3" ht="13.5">
      <c r="A563" s="20" t="s">
        <v>449</v>
      </c>
      <c r="B563" s="56"/>
      <c r="C563" s="61"/>
    </row>
    <row r="564" spans="1:3" ht="13.5">
      <c r="A564" s="20" t="s">
        <v>450</v>
      </c>
      <c r="B564" s="56">
        <v>75</v>
      </c>
      <c r="C564" s="56"/>
    </row>
    <row r="565" spans="1:3" ht="13.5">
      <c r="A565" s="20" t="s">
        <v>451</v>
      </c>
      <c r="B565" s="57">
        <f>SUM(B566:B571)</f>
        <v>1911</v>
      </c>
      <c r="C565" s="56"/>
    </row>
    <row r="566" spans="1:3" ht="13.5">
      <c r="A566" s="20" t="s">
        <v>452</v>
      </c>
      <c r="B566" s="56"/>
      <c r="C566" s="56"/>
    </row>
    <row r="567" spans="1:3" ht="13.5">
      <c r="A567" s="20" t="s">
        <v>453</v>
      </c>
      <c r="B567" s="56">
        <v>882</v>
      </c>
      <c r="C567" s="56"/>
    </row>
    <row r="568" spans="1:3" ht="13.5">
      <c r="A568" s="20" t="s">
        <v>454</v>
      </c>
      <c r="B568" s="56"/>
      <c r="C568" s="56"/>
    </row>
    <row r="569" spans="1:3" ht="13.5">
      <c r="A569" s="20" t="s">
        <v>455</v>
      </c>
      <c r="B569" s="56"/>
      <c r="C569" s="61"/>
    </row>
    <row r="570" spans="1:3" ht="13.5">
      <c r="A570" s="20" t="s">
        <v>456</v>
      </c>
      <c r="B570" s="56">
        <v>1029</v>
      </c>
      <c r="C570" s="61"/>
    </row>
    <row r="571" spans="1:3" ht="13.5">
      <c r="A571" s="20" t="s">
        <v>457</v>
      </c>
      <c r="B571" s="56"/>
      <c r="C571" s="61"/>
    </row>
    <row r="572" spans="1:3" ht="13.5">
      <c r="A572" s="20" t="s">
        <v>458</v>
      </c>
      <c r="B572" s="57">
        <f>SUM(B573:B579)</f>
        <v>22</v>
      </c>
      <c r="C572" s="56"/>
    </row>
    <row r="573" spans="1:3" ht="13.5">
      <c r="A573" s="20" t="s">
        <v>459</v>
      </c>
      <c r="B573" s="56"/>
      <c r="C573" s="56"/>
    </row>
    <row r="574" spans="1:3" ht="13.5">
      <c r="A574" s="20" t="s">
        <v>460</v>
      </c>
      <c r="B574" s="56"/>
      <c r="C574" s="56"/>
    </row>
    <row r="575" spans="1:3" ht="13.5">
      <c r="A575" s="20" t="s">
        <v>461</v>
      </c>
      <c r="B575" s="56"/>
      <c r="C575" s="56"/>
    </row>
    <row r="576" spans="1:3" ht="13.5">
      <c r="A576" s="20" t="s">
        <v>462</v>
      </c>
      <c r="B576" s="56"/>
      <c r="C576" s="56"/>
    </row>
    <row r="577" spans="1:3" ht="13.5">
      <c r="A577" s="20" t="s">
        <v>463</v>
      </c>
      <c r="B577" s="56">
        <v>22</v>
      </c>
      <c r="C577" s="56"/>
    </row>
    <row r="578" spans="1:3" ht="13.5">
      <c r="A578" s="20" t="s">
        <v>464</v>
      </c>
      <c r="B578" s="56"/>
      <c r="C578" s="56"/>
    </row>
    <row r="579" spans="1:3" ht="13.5">
      <c r="A579" s="20" t="s">
        <v>465</v>
      </c>
      <c r="B579" s="56"/>
      <c r="C579" s="56"/>
    </row>
    <row r="580" spans="1:3" ht="13.5">
      <c r="A580" s="20" t="s">
        <v>466</v>
      </c>
      <c r="B580" s="57">
        <f>SUM(B581:B588)</f>
        <v>325</v>
      </c>
      <c r="C580" s="56"/>
    </row>
    <row r="581" spans="1:3" ht="13.5">
      <c r="A581" s="20" t="s">
        <v>65</v>
      </c>
      <c r="B581" s="56">
        <v>325</v>
      </c>
      <c r="C581" s="56"/>
    </row>
    <row r="582" spans="1:3" ht="13.5">
      <c r="A582" s="20" t="s">
        <v>66</v>
      </c>
      <c r="B582" s="56"/>
      <c r="C582" s="56"/>
    </row>
    <row r="583" spans="1:3" ht="13.5">
      <c r="A583" s="20" t="s">
        <v>67</v>
      </c>
      <c r="B583" s="56"/>
      <c r="C583" s="56"/>
    </row>
    <row r="584" spans="1:3" ht="13.5">
      <c r="A584" s="20" t="s">
        <v>467</v>
      </c>
      <c r="B584" s="56"/>
      <c r="C584" s="56"/>
    </row>
    <row r="585" spans="1:3" ht="13.5">
      <c r="A585" s="20" t="s">
        <v>468</v>
      </c>
      <c r="B585" s="56"/>
      <c r="C585" s="56"/>
    </row>
    <row r="586" spans="1:3" ht="13.5">
      <c r="A586" s="20" t="s">
        <v>469</v>
      </c>
      <c r="B586" s="56"/>
      <c r="C586" s="56"/>
    </row>
    <row r="587" spans="1:3" ht="13.5">
      <c r="A587" s="20" t="s">
        <v>470</v>
      </c>
      <c r="B587" s="56"/>
      <c r="C587" s="56"/>
    </row>
    <row r="588" spans="1:3" ht="13.5">
      <c r="A588" s="20" t="s">
        <v>471</v>
      </c>
      <c r="B588" s="56"/>
      <c r="C588" s="56"/>
    </row>
    <row r="589" spans="1:3" ht="13.5">
      <c r="A589" s="20" t="s">
        <v>472</v>
      </c>
      <c r="B589" s="57">
        <f>SUM(B590:B593)</f>
        <v>19</v>
      </c>
      <c r="C589" s="56"/>
    </row>
    <row r="590" spans="1:3" ht="13.5">
      <c r="A590" s="20" t="s">
        <v>65</v>
      </c>
      <c r="B590" s="56">
        <v>19</v>
      </c>
      <c r="C590" s="56"/>
    </row>
    <row r="591" spans="1:3" ht="13.5">
      <c r="A591" s="20" t="s">
        <v>66</v>
      </c>
      <c r="B591" s="56"/>
      <c r="C591" s="56"/>
    </row>
    <row r="592" spans="1:3" ht="13.5">
      <c r="A592" s="20" t="s">
        <v>67</v>
      </c>
      <c r="B592" s="56"/>
      <c r="C592" s="56"/>
    </row>
    <row r="593" spans="1:3" ht="13.5">
      <c r="A593" s="20" t="s">
        <v>473</v>
      </c>
      <c r="B593" s="56"/>
      <c r="C593" s="56"/>
    </row>
    <row r="594" spans="1:3" ht="13.5">
      <c r="A594" s="20" t="s">
        <v>474</v>
      </c>
      <c r="B594" s="57">
        <f>SUM(B595:B596)</f>
        <v>1610</v>
      </c>
      <c r="C594" s="56"/>
    </row>
    <row r="595" spans="1:3" ht="13.5">
      <c r="A595" s="20" t="s">
        <v>475</v>
      </c>
      <c r="B595" s="56">
        <v>800</v>
      </c>
      <c r="C595" s="56"/>
    </row>
    <row r="596" spans="1:3" ht="13.5">
      <c r="A596" s="20" t="s">
        <v>476</v>
      </c>
      <c r="B596" s="56">
        <v>810</v>
      </c>
      <c r="C596" s="56"/>
    </row>
    <row r="597" spans="1:3" ht="13.5">
      <c r="A597" s="20" t="s">
        <v>477</v>
      </c>
      <c r="B597" s="57">
        <f>SUM(B598:B599)</f>
        <v>800</v>
      </c>
      <c r="C597" s="56"/>
    </row>
    <row r="598" spans="1:3" ht="13.5">
      <c r="A598" s="20" t="s">
        <v>478</v>
      </c>
      <c r="B598" s="56">
        <v>800</v>
      </c>
      <c r="C598" s="56"/>
    </row>
    <row r="599" spans="1:3" ht="13.5">
      <c r="A599" s="20" t="s">
        <v>479</v>
      </c>
      <c r="B599" s="56"/>
      <c r="C599" s="56"/>
    </row>
    <row r="600" spans="1:3" ht="13.5">
      <c r="A600" s="20" t="s">
        <v>480</v>
      </c>
      <c r="B600" s="57">
        <f>SUM(B601:B602)</f>
        <v>0</v>
      </c>
      <c r="C600" s="56"/>
    </row>
    <row r="601" spans="1:3" ht="13.5">
      <c r="A601" s="20" t="s">
        <v>481</v>
      </c>
      <c r="B601" s="56"/>
      <c r="C601" s="56"/>
    </row>
    <row r="602" spans="1:3" ht="13.5">
      <c r="A602" s="20" t="s">
        <v>482</v>
      </c>
      <c r="B602" s="56"/>
      <c r="C602" s="56"/>
    </row>
    <row r="603" spans="1:3" ht="13.5">
      <c r="A603" s="20" t="s">
        <v>483</v>
      </c>
      <c r="B603" s="57">
        <f>SUM(B604:B605)</f>
        <v>0</v>
      </c>
      <c r="C603" s="56"/>
    </row>
    <row r="604" spans="1:3" ht="13.5">
      <c r="A604" s="20" t="s">
        <v>484</v>
      </c>
      <c r="B604" s="56"/>
      <c r="C604" s="56"/>
    </row>
    <row r="605" spans="1:3" ht="13.5">
      <c r="A605" s="20" t="s">
        <v>485</v>
      </c>
      <c r="B605" s="56"/>
      <c r="C605" s="56"/>
    </row>
    <row r="606" spans="1:3" ht="13.5">
      <c r="A606" s="20" t="s">
        <v>486</v>
      </c>
      <c r="B606" s="57">
        <f>SUM(B607:B608)</f>
        <v>0</v>
      </c>
      <c r="C606" s="56"/>
    </row>
    <row r="607" spans="1:3" ht="13.5">
      <c r="A607" s="20" t="s">
        <v>487</v>
      </c>
      <c r="B607" s="56"/>
      <c r="C607" s="56"/>
    </row>
    <row r="608" spans="1:3" ht="13.5">
      <c r="A608" s="20" t="s">
        <v>488</v>
      </c>
      <c r="B608" s="56"/>
      <c r="C608" s="56"/>
    </row>
    <row r="609" spans="1:3" ht="13.5">
      <c r="A609" s="20" t="s">
        <v>489</v>
      </c>
      <c r="B609" s="57">
        <f>SUM(B610:B612)</f>
        <v>800</v>
      </c>
      <c r="C609" s="56"/>
    </row>
    <row r="610" spans="1:3" ht="13.5">
      <c r="A610" s="20" t="s">
        <v>490</v>
      </c>
      <c r="B610" s="56"/>
      <c r="C610" s="56"/>
    </row>
    <row r="611" spans="1:3" ht="13.5">
      <c r="A611" s="20" t="s">
        <v>491</v>
      </c>
      <c r="B611" s="56">
        <v>800</v>
      </c>
      <c r="C611" s="56"/>
    </row>
    <row r="612" spans="1:3" ht="13.5">
      <c r="A612" s="20" t="s">
        <v>492</v>
      </c>
      <c r="B612" s="56"/>
      <c r="C612" s="56"/>
    </row>
    <row r="613" spans="1:3" ht="13.5">
      <c r="A613" s="20" t="s">
        <v>493</v>
      </c>
      <c r="B613" s="57">
        <f>SUM(B614:B616)</f>
        <v>0</v>
      </c>
      <c r="C613" s="56"/>
    </row>
    <row r="614" spans="1:3" ht="13.5">
      <c r="A614" s="20" t="s">
        <v>494</v>
      </c>
      <c r="B614" s="56"/>
      <c r="C614" s="56"/>
    </row>
    <row r="615" spans="1:3" ht="13.5">
      <c r="A615" s="20" t="s">
        <v>495</v>
      </c>
      <c r="B615" s="56"/>
      <c r="C615" s="61"/>
    </row>
    <row r="616" spans="1:3" ht="13.5">
      <c r="A616" s="20" t="s">
        <v>496</v>
      </c>
      <c r="B616" s="56"/>
      <c r="C616" s="56"/>
    </row>
    <row r="617" spans="1:3" ht="13.5">
      <c r="A617" s="24" t="s">
        <v>497</v>
      </c>
      <c r="B617" s="57">
        <f>SUM(B618:B624)</f>
        <v>448</v>
      </c>
      <c r="C617" s="56"/>
    </row>
    <row r="618" spans="1:3" ht="13.5">
      <c r="A618" s="20" t="s">
        <v>65</v>
      </c>
      <c r="B618" s="56">
        <v>248</v>
      </c>
      <c r="C618" s="56"/>
    </row>
    <row r="619" spans="1:3" ht="13.5">
      <c r="A619" s="20" t="s">
        <v>66</v>
      </c>
      <c r="B619" s="56"/>
      <c r="C619" s="56"/>
    </row>
    <row r="620" spans="1:3" ht="13.5">
      <c r="A620" s="20" t="s">
        <v>67</v>
      </c>
      <c r="B620" s="56"/>
      <c r="C620" s="56"/>
    </row>
    <row r="621" spans="1:3" ht="13.5">
      <c r="A621" s="20" t="s">
        <v>498</v>
      </c>
      <c r="B621" s="56">
        <v>150</v>
      </c>
      <c r="C621" s="56"/>
    </row>
    <row r="622" spans="1:3" ht="13.5">
      <c r="A622" s="20" t="s">
        <v>499</v>
      </c>
      <c r="B622" s="56"/>
      <c r="C622" s="56"/>
    </row>
    <row r="623" spans="1:3" ht="13.5">
      <c r="A623" s="20" t="s">
        <v>74</v>
      </c>
      <c r="B623" s="56">
        <v>5</v>
      </c>
      <c r="C623" s="56"/>
    </row>
    <row r="624" spans="1:3" ht="13.5">
      <c r="A624" s="20" t="s">
        <v>500</v>
      </c>
      <c r="B624" s="56">
        <v>45</v>
      </c>
      <c r="C624" s="56"/>
    </row>
    <row r="625" spans="1:3" ht="13.5">
      <c r="A625" s="20" t="s">
        <v>501</v>
      </c>
      <c r="B625" s="57">
        <f>SUM(B626:B627)</f>
        <v>0</v>
      </c>
      <c r="C625" s="56"/>
    </row>
    <row r="626" spans="1:3" ht="13.5">
      <c r="A626" s="20" t="s">
        <v>502</v>
      </c>
      <c r="B626" s="56"/>
      <c r="C626" s="56"/>
    </row>
    <row r="627" spans="1:3" ht="13.5">
      <c r="A627" s="20" t="s">
        <v>503</v>
      </c>
      <c r="B627" s="56"/>
      <c r="C627" s="56"/>
    </row>
    <row r="628" spans="1:3" ht="13.5">
      <c r="A628" s="20" t="s">
        <v>504</v>
      </c>
      <c r="B628" s="56">
        <v>500</v>
      </c>
      <c r="C628" s="56"/>
    </row>
    <row r="629" spans="1:3" ht="13.5">
      <c r="A629" s="20" t="s">
        <v>505</v>
      </c>
      <c r="B629" s="56">
        <f>SUM(B630,B635,B649,B653,B665,B668,B672,B677,B681,B685,B688,B697,B698)</f>
        <v>31757</v>
      </c>
      <c r="C629" s="56"/>
    </row>
    <row r="630" spans="1:3" ht="13.5">
      <c r="A630" s="20" t="s">
        <v>506</v>
      </c>
      <c r="B630" s="57">
        <f>SUM(B631:B634)</f>
        <v>551</v>
      </c>
      <c r="C630" s="56"/>
    </row>
    <row r="631" spans="1:3" ht="13.5">
      <c r="A631" s="20" t="s">
        <v>65</v>
      </c>
      <c r="B631" s="56">
        <v>413</v>
      </c>
      <c r="C631" s="56"/>
    </row>
    <row r="632" spans="1:3" ht="13.5">
      <c r="A632" s="20" t="s">
        <v>66</v>
      </c>
      <c r="B632" s="56"/>
      <c r="C632" s="56"/>
    </row>
    <row r="633" spans="1:3" ht="13.5">
      <c r="A633" s="20" t="s">
        <v>67</v>
      </c>
      <c r="B633" s="56"/>
      <c r="C633" s="56"/>
    </row>
    <row r="634" spans="1:3" ht="13.5">
      <c r="A634" s="20" t="s">
        <v>507</v>
      </c>
      <c r="B634" s="56">
        <v>138</v>
      </c>
      <c r="C634" s="56"/>
    </row>
    <row r="635" spans="1:3" ht="13.5">
      <c r="A635" s="20" t="s">
        <v>508</v>
      </c>
      <c r="B635" s="57">
        <f>SUM(B636:B648)</f>
        <v>1365</v>
      </c>
      <c r="C635" s="56"/>
    </row>
    <row r="636" spans="1:3" ht="13.5">
      <c r="A636" s="20" t="s">
        <v>509</v>
      </c>
      <c r="B636" s="56">
        <v>1224</v>
      </c>
      <c r="C636" s="61"/>
    </row>
    <row r="637" spans="1:3" ht="13.5">
      <c r="A637" s="20" t="s">
        <v>510</v>
      </c>
      <c r="B637" s="56">
        <v>141</v>
      </c>
      <c r="C637" s="61"/>
    </row>
    <row r="638" spans="1:3" ht="13.5">
      <c r="A638" s="20" t="s">
        <v>511</v>
      </c>
      <c r="B638" s="56"/>
      <c r="C638" s="61"/>
    </row>
    <row r="639" spans="1:3" ht="13.5">
      <c r="A639" s="20" t="s">
        <v>512</v>
      </c>
      <c r="B639" s="56"/>
      <c r="C639" s="56"/>
    </row>
    <row r="640" spans="1:3" ht="13.5">
      <c r="A640" s="20" t="s">
        <v>513</v>
      </c>
      <c r="B640" s="56"/>
      <c r="C640" s="56"/>
    </row>
    <row r="641" spans="1:3" ht="13.5">
      <c r="A641" s="20" t="s">
        <v>514</v>
      </c>
      <c r="B641" s="56"/>
      <c r="C641" s="56"/>
    </row>
    <row r="642" spans="1:3" ht="13.5">
      <c r="A642" s="20" t="s">
        <v>515</v>
      </c>
      <c r="B642" s="56"/>
      <c r="C642" s="56"/>
    </row>
    <row r="643" spans="1:3" ht="13.5">
      <c r="A643" s="20" t="s">
        <v>516</v>
      </c>
      <c r="B643" s="56"/>
      <c r="C643" s="56"/>
    </row>
    <row r="644" spans="1:3" ht="13.5">
      <c r="A644" s="20" t="s">
        <v>517</v>
      </c>
      <c r="B644" s="56"/>
      <c r="C644" s="56"/>
    </row>
    <row r="645" spans="1:3" ht="13.5">
      <c r="A645" s="20" t="s">
        <v>518</v>
      </c>
      <c r="B645" s="56"/>
      <c r="C645" s="56"/>
    </row>
    <row r="646" spans="1:3" ht="13.5">
      <c r="A646" s="20" t="s">
        <v>519</v>
      </c>
      <c r="B646" s="56"/>
      <c r="C646" s="61"/>
    </row>
    <row r="647" spans="1:3" ht="13.5">
      <c r="A647" s="20" t="s">
        <v>520</v>
      </c>
      <c r="B647" s="56"/>
      <c r="C647" s="61"/>
    </row>
    <row r="648" spans="1:3" ht="13.5">
      <c r="A648" s="20" t="s">
        <v>521</v>
      </c>
      <c r="B648" s="56"/>
      <c r="C648" s="61"/>
    </row>
    <row r="649" spans="1:3" ht="13.5">
      <c r="A649" s="20" t="s">
        <v>522</v>
      </c>
      <c r="B649" s="62">
        <f>SUM(B650:B652)</f>
        <v>2926</v>
      </c>
      <c r="C649" s="61"/>
    </row>
    <row r="650" spans="1:3" ht="13.5">
      <c r="A650" s="20" t="s">
        <v>523</v>
      </c>
      <c r="B650" s="56">
        <v>796</v>
      </c>
      <c r="C650" s="61"/>
    </row>
    <row r="651" spans="1:3" ht="13.5">
      <c r="A651" s="20" t="s">
        <v>524</v>
      </c>
      <c r="B651" s="56">
        <v>625</v>
      </c>
      <c r="C651" s="61"/>
    </row>
    <row r="652" spans="1:3" ht="13.5">
      <c r="A652" s="20" t="s">
        <v>525</v>
      </c>
      <c r="B652" s="56">
        <v>1505</v>
      </c>
      <c r="C652" s="61"/>
    </row>
    <row r="653" spans="1:3" ht="13.5">
      <c r="A653" s="20" t="s">
        <v>526</v>
      </c>
      <c r="B653" s="62">
        <f>SUM(B654:B664)</f>
        <v>11285</v>
      </c>
      <c r="C653" s="61"/>
    </row>
    <row r="654" spans="1:3" ht="13.5">
      <c r="A654" s="20" t="s">
        <v>527</v>
      </c>
      <c r="B654" s="56">
        <v>748</v>
      </c>
      <c r="C654" s="61"/>
    </row>
    <row r="655" spans="1:3" ht="13.5">
      <c r="A655" s="20" t="s">
        <v>528</v>
      </c>
      <c r="B655" s="56">
        <v>814</v>
      </c>
      <c r="C655" s="56"/>
    </row>
    <row r="656" spans="1:3" ht="13.5">
      <c r="A656" s="20" t="s">
        <v>529</v>
      </c>
      <c r="B656" s="56">
        <v>247</v>
      </c>
      <c r="C656" s="56"/>
    </row>
    <row r="657" spans="1:3" ht="13.5">
      <c r="A657" s="20" t="s">
        <v>530</v>
      </c>
      <c r="B657" s="56"/>
      <c r="C657" s="56"/>
    </row>
    <row r="658" spans="1:3" ht="13.5">
      <c r="A658" s="20" t="s">
        <v>531</v>
      </c>
      <c r="B658" s="56"/>
      <c r="C658" s="56"/>
    </row>
    <row r="659" spans="1:3" ht="13.5">
      <c r="A659" s="20" t="s">
        <v>532</v>
      </c>
      <c r="B659" s="56"/>
      <c r="C659" s="56"/>
    </row>
    <row r="660" spans="1:3" ht="13.5">
      <c r="A660" s="20" t="s">
        <v>533</v>
      </c>
      <c r="B660" s="56">
        <v>322</v>
      </c>
      <c r="C660" s="56"/>
    </row>
    <row r="661" spans="1:3" ht="13.5">
      <c r="A661" s="20" t="s">
        <v>534</v>
      </c>
      <c r="B661" s="56">
        <v>6134</v>
      </c>
      <c r="C661" s="56"/>
    </row>
    <row r="662" spans="1:3" ht="13.5">
      <c r="A662" s="20" t="s">
        <v>535</v>
      </c>
      <c r="B662" s="56"/>
      <c r="C662" s="56"/>
    </row>
    <row r="663" spans="1:3" ht="13.5">
      <c r="A663" s="20" t="s">
        <v>536</v>
      </c>
      <c r="B663" s="56">
        <v>3020</v>
      </c>
      <c r="C663" s="56"/>
    </row>
    <row r="664" spans="1:3" ht="13.5">
      <c r="A664" s="20" t="s">
        <v>537</v>
      </c>
      <c r="B664" s="56"/>
      <c r="C664" s="56"/>
    </row>
    <row r="665" spans="1:3" ht="13.5">
      <c r="A665" s="20" t="s">
        <v>538</v>
      </c>
      <c r="B665" s="57">
        <f>SUM(B666:B667)</f>
        <v>0</v>
      </c>
      <c r="C665" s="56"/>
    </row>
    <row r="666" spans="1:3" ht="13.5">
      <c r="A666" s="20" t="s">
        <v>539</v>
      </c>
      <c r="B666" s="56"/>
      <c r="C666" s="56"/>
    </row>
    <row r="667" spans="1:3" ht="13.5">
      <c r="A667" s="20" t="s">
        <v>540</v>
      </c>
      <c r="B667" s="56"/>
      <c r="C667" s="56"/>
    </row>
    <row r="668" spans="1:3" ht="13.5">
      <c r="A668" s="20" t="s">
        <v>541</v>
      </c>
      <c r="B668" s="57">
        <f>SUM(B669:B671)</f>
        <v>821</v>
      </c>
      <c r="C668" s="56"/>
    </row>
    <row r="669" spans="1:3" ht="13.5">
      <c r="A669" s="20" t="s">
        <v>542</v>
      </c>
      <c r="B669" s="56"/>
      <c r="C669" s="56"/>
    </row>
    <row r="670" spans="1:3" ht="13.5">
      <c r="A670" s="20" t="s">
        <v>543</v>
      </c>
      <c r="B670" s="56"/>
      <c r="C670" s="56"/>
    </row>
    <row r="671" spans="1:3" ht="13.5">
      <c r="A671" s="20" t="s">
        <v>544</v>
      </c>
      <c r="B671" s="56">
        <v>821</v>
      </c>
      <c r="C671" s="56"/>
    </row>
    <row r="672" spans="1:3" ht="13.5">
      <c r="A672" s="20" t="s">
        <v>545</v>
      </c>
      <c r="B672" s="57">
        <f>SUM(B673:B676)</f>
        <v>13189</v>
      </c>
      <c r="C672" s="56"/>
    </row>
    <row r="673" spans="1:3" ht="13.5">
      <c r="A673" s="20" t="s">
        <v>546</v>
      </c>
      <c r="B673" s="56">
        <v>3636</v>
      </c>
      <c r="C673" s="56"/>
    </row>
    <row r="674" spans="1:3" ht="13.5">
      <c r="A674" s="20" t="s">
        <v>547</v>
      </c>
      <c r="B674" s="56">
        <v>5615</v>
      </c>
      <c r="C674" s="56"/>
    </row>
    <row r="675" spans="1:3" ht="13.5">
      <c r="A675" s="20" t="s">
        <v>548</v>
      </c>
      <c r="B675" s="56">
        <v>3869</v>
      </c>
      <c r="C675" s="56"/>
    </row>
    <row r="676" spans="1:3" ht="13.5">
      <c r="A676" s="20" t="s">
        <v>549</v>
      </c>
      <c r="B676" s="56">
        <v>69</v>
      </c>
      <c r="C676" s="56"/>
    </row>
    <row r="677" spans="1:3" ht="13.5">
      <c r="A677" s="20" t="s">
        <v>550</v>
      </c>
      <c r="B677" s="57">
        <f>SUM(B678:B680)</f>
        <v>1500</v>
      </c>
      <c r="C677" s="56"/>
    </row>
    <row r="678" spans="1:3" ht="13.5">
      <c r="A678" s="20" t="s">
        <v>551</v>
      </c>
      <c r="B678" s="56"/>
      <c r="C678" s="56"/>
    </row>
    <row r="679" spans="1:3" ht="13.5">
      <c r="A679" s="20" t="s">
        <v>552</v>
      </c>
      <c r="B679" s="56">
        <v>1500</v>
      </c>
      <c r="C679" s="56"/>
    </row>
    <row r="680" spans="1:3" ht="13.5">
      <c r="A680" s="20" t="s">
        <v>553</v>
      </c>
      <c r="B680" s="56"/>
      <c r="C680" s="56"/>
    </row>
    <row r="681" spans="1:3" ht="13.5">
      <c r="A681" s="20" t="s">
        <v>554</v>
      </c>
      <c r="B681" s="57">
        <f>SUM(B682:B684)</f>
        <v>0</v>
      </c>
      <c r="C681" s="56"/>
    </row>
    <row r="682" spans="1:3" ht="13.5">
      <c r="A682" s="20" t="s">
        <v>555</v>
      </c>
      <c r="B682" s="56"/>
      <c r="C682" s="56"/>
    </row>
    <row r="683" spans="1:3" ht="13.5">
      <c r="A683" s="20" t="s">
        <v>556</v>
      </c>
      <c r="B683" s="56"/>
      <c r="C683" s="56"/>
    </row>
    <row r="684" spans="1:3" ht="13.5">
      <c r="A684" s="20" t="s">
        <v>557</v>
      </c>
      <c r="B684" s="56"/>
      <c r="C684" s="56"/>
    </row>
    <row r="685" spans="1:3" ht="13.5">
      <c r="A685" s="20" t="s">
        <v>558</v>
      </c>
      <c r="B685" s="57">
        <f>SUM(B686:B687)</f>
        <v>110</v>
      </c>
      <c r="C685" s="56"/>
    </row>
    <row r="686" spans="1:3" ht="13.5">
      <c r="A686" s="20" t="s">
        <v>559</v>
      </c>
      <c r="B686" s="56">
        <v>110</v>
      </c>
      <c r="C686" s="56"/>
    </row>
    <row r="687" spans="1:3" ht="13.5">
      <c r="A687" s="20" t="s">
        <v>560</v>
      </c>
      <c r="B687" s="56"/>
      <c r="C687" s="56"/>
    </row>
    <row r="688" spans="1:3" ht="13.5">
      <c r="A688" s="20" t="s">
        <v>561</v>
      </c>
      <c r="B688" s="57">
        <f>SUM(B689:B696)</f>
        <v>0</v>
      </c>
      <c r="C688" s="56"/>
    </row>
    <row r="689" spans="1:3" ht="13.5">
      <c r="A689" s="20" t="s">
        <v>65</v>
      </c>
      <c r="B689" s="56"/>
      <c r="C689" s="56"/>
    </row>
    <row r="690" spans="1:3" ht="13.5">
      <c r="A690" s="20" t="s">
        <v>66</v>
      </c>
      <c r="B690" s="56"/>
      <c r="C690" s="56"/>
    </row>
    <row r="691" spans="1:3" ht="13.5">
      <c r="A691" s="20" t="s">
        <v>67</v>
      </c>
      <c r="B691" s="56"/>
      <c r="C691" s="56"/>
    </row>
    <row r="692" spans="1:3" ht="13.5">
      <c r="A692" s="20" t="s">
        <v>106</v>
      </c>
      <c r="B692" s="56"/>
      <c r="C692" s="56"/>
    </row>
    <row r="693" spans="1:3" ht="13.5">
      <c r="A693" s="20" t="s">
        <v>562</v>
      </c>
      <c r="B693" s="56"/>
      <c r="C693" s="56"/>
    </row>
    <row r="694" spans="1:3" ht="13.5">
      <c r="A694" s="20" t="s">
        <v>563</v>
      </c>
      <c r="B694" s="56"/>
      <c r="C694" s="56"/>
    </row>
    <row r="695" spans="1:3" ht="13.5">
      <c r="A695" s="20" t="s">
        <v>74</v>
      </c>
      <c r="B695" s="56"/>
      <c r="C695" s="56"/>
    </row>
    <row r="696" spans="1:3" ht="13.5">
      <c r="A696" s="20" t="s">
        <v>564</v>
      </c>
      <c r="B696" s="56"/>
      <c r="C696" s="56"/>
    </row>
    <row r="697" spans="1:3" ht="13.5">
      <c r="A697" s="20" t="s">
        <v>565</v>
      </c>
      <c r="B697" s="56">
        <v>10</v>
      </c>
      <c r="C697" s="56"/>
    </row>
    <row r="698" spans="1:3" ht="13.5">
      <c r="A698" s="30" t="s">
        <v>566</v>
      </c>
      <c r="B698" s="56"/>
      <c r="C698" s="56"/>
    </row>
    <row r="699" spans="1:3" ht="13.5">
      <c r="A699" s="30" t="s">
        <v>567</v>
      </c>
      <c r="B699" s="56">
        <f>SUM(B700,B710,B714,B723,B728,B735,B741,B744,B747,B748,B749,B755,B756,B757,B772)</f>
        <v>3901</v>
      </c>
      <c r="C699" s="56"/>
    </row>
    <row r="700" spans="1:3" ht="13.5">
      <c r="A700" s="30" t="s">
        <v>568</v>
      </c>
      <c r="B700" s="57">
        <f>SUM(B701:B709)</f>
        <v>35</v>
      </c>
      <c r="C700" s="56"/>
    </row>
    <row r="701" spans="1:3" ht="13.5">
      <c r="A701" s="30" t="s">
        <v>65</v>
      </c>
      <c r="B701" s="56"/>
      <c r="C701" s="56"/>
    </row>
    <row r="702" spans="1:3" ht="13.5">
      <c r="A702" s="30" t="s">
        <v>66</v>
      </c>
      <c r="B702" s="56"/>
      <c r="C702" s="56"/>
    </row>
    <row r="703" spans="1:3" ht="13.5">
      <c r="A703" s="30" t="s">
        <v>67</v>
      </c>
      <c r="B703" s="56"/>
      <c r="C703" s="56"/>
    </row>
    <row r="704" spans="1:3" ht="13.5">
      <c r="A704" s="30" t="s">
        <v>569</v>
      </c>
      <c r="B704" s="56"/>
      <c r="C704" s="56"/>
    </row>
    <row r="705" spans="1:3" ht="13.5">
      <c r="A705" s="30" t="s">
        <v>570</v>
      </c>
      <c r="B705" s="56"/>
      <c r="C705" s="56"/>
    </row>
    <row r="706" spans="1:3" ht="13.5">
      <c r="A706" s="30" t="s">
        <v>571</v>
      </c>
      <c r="B706" s="56"/>
      <c r="C706" s="56"/>
    </row>
    <row r="707" spans="1:3" ht="13.5">
      <c r="A707" s="30" t="s">
        <v>572</v>
      </c>
      <c r="B707" s="56"/>
      <c r="C707" s="61"/>
    </row>
    <row r="708" spans="1:3" ht="13.5">
      <c r="A708" s="30" t="s">
        <v>573</v>
      </c>
      <c r="B708" s="56"/>
      <c r="C708" s="61"/>
    </row>
    <row r="709" spans="1:3" ht="13.5">
      <c r="A709" s="30" t="s">
        <v>574</v>
      </c>
      <c r="B709" s="56">
        <v>35</v>
      </c>
      <c r="C709" s="61"/>
    </row>
    <row r="710" spans="1:3" ht="13.5">
      <c r="A710" s="30" t="s">
        <v>575</v>
      </c>
      <c r="B710" s="63">
        <f>SUM(B711:B713)</f>
        <v>0</v>
      </c>
      <c r="C710" s="61"/>
    </row>
    <row r="711" spans="1:3" ht="13.5">
      <c r="A711" s="30" t="s">
        <v>576</v>
      </c>
      <c r="B711" s="64"/>
      <c r="C711" s="61"/>
    </row>
    <row r="712" spans="1:3" ht="13.5">
      <c r="A712" s="30" t="s">
        <v>577</v>
      </c>
      <c r="B712" s="64"/>
      <c r="C712" s="61"/>
    </row>
    <row r="713" spans="1:3" ht="13.5">
      <c r="A713" s="30" t="s">
        <v>578</v>
      </c>
      <c r="B713" s="64"/>
      <c r="C713" s="61"/>
    </row>
    <row r="714" spans="1:3" ht="13.5">
      <c r="A714" s="30" t="s">
        <v>579</v>
      </c>
      <c r="B714" s="63">
        <f>SUM(B715:B722)</f>
        <v>109</v>
      </c>
      <c r="C714" s="61"/>
    </row>
    <row r="715" spans="1:3" ht="13.5">
      <c r="A715" s="30" t="s">
        <v>580</v>
      </c>
      <c r="B715" s="64"/>
      <c r="C715" s="61"/>
    </row>
    <row r="716" spans="1:3" ht="13.5">
      <c r="A716" s="30" t="s">
        <v>581</v>
      </c>
      <c r="B716" s="64">
        <v>109</v>
      </c>
      <c r="C716" s="61"/>
    </row>
    <row r="717" spans="1:3" ht="13.5">
      <c r="A717" s="30" t="s">
        <v>582</v>
      </c>
      <c r="B717" s="64"/>
      <c r="C717" s="61"/>
    </row>
    <row r="718" spans="1:3" ht="13.5">
      <c r="A718" s="30" t="s">
        <v>583</v>
      </c>
      <c r="B718" s="64"/>
      <c r="C718" s="61"/>
    </row>
    <row r="719" spans="1:3" ht="13.5">
      <c r="A719" s="30" t="s">
        <v>584</v>
      </c>
      <c r="B719" s="64"/>
      <c r="C719" s="61"/>
    </row>
    <row r="720" spans="1:3" ht="13.5">
      <c r="A720" s="30" t="s">
        <v>585</v>
      </c>
      <c r="B720" s="64"/>
      <c r="C720" s="61"/>
    </row>
    <row r="721" spans="1:3" ht="13.5">
      <c r="A721" s="30" t="s">
        <v>586</v>
      </c>
      <c r="B721" s="64"/>
      <c r="C721" s="61"/>
    </row>
    <row r="722" spans="1:3" ht="13.5">
      <c r="A722" s="30" t="s">
        <v>587</v>
      </c>
      <c r="B722" s="64"/>
      <c r="C722" s="61"/>
    </row>
    <row r="723" spans="1:3" ht="13.5">
      <c r="A723" s="30" t="s">
        <v>588</v>
      </c>
      <c r="B723" s="63">
        <f>SUM(B724:B727)</f>
        <v>3757</v>
      </c>
      <c r="C723" s="61"/>
    </row>
    <row r="724" spans="1:3" ht="13.5">
      <c r="A724" s="30" t="s">
        <v>589</v>
      </c>
      <c r="B724" s="64">
        <v>3757</v>
      </c>
      <c r="C724" s="61"/>
    </row>
    <row r="725" spans="1:3" ht="13.5">
      <c r="A725" s="30" t="s">
        <v>590</v>
      </c>
      <c r="B725" s="64"/>
      <c r="C725" s="56"/>
    </row>
    <row r="726" spans="1:3" ht="13.5">
      <c r="A726" s="30" t="s">
        <v>591</v>
      </c>
      <c r="B726" s="64"/>
      <c r="C726" s="56"/>
    </row>
    <row r="727" spans="1:3" ht="13.5">
      <c r="A727" s="30" t="s">
        <v>592</v>
      </c>
      <c r="B727" s="64"/>
      <c r="C727" s="56"/>
    </row>
    <row r="728" spans="1:3" ht="13.5">
      <c r="A728" s="30" t="s">
        <v>593</v>
      </c>
      <c r="B728" s="63">
        <f>SUM(B729:B734)</f>
        <v>0</v>
      </c>
      <c r="C728" s="56"/>
    </row>
    <row r="729" spans="1:3" ht="13.5">
      <c r="A729" s="30" t="s">
        <v>594</v>
      </c>
      <c r="B729" s="64"/>
      <c r="C729" s="56"/>
    </row>
    <row r="730" spans="1:3" ht="13.5">
      <c r="A730" s="30" t="s">
        <v>595</v>
      </c>
      <c r="B730" s="64"/>
      <c r="C730" s="56"/>
    </row>
    <row r="731" spans="1:3" ht="13.5">
      <c r="A731" s="30" t="s">
        <v>596</v>
      </c>
      <c r="B731" s="64"/>
      <c r="C731" s="56"/>
    </row>
    <row r="732" spans="1:3" ht="13.5">
      <c r="A732" s="30" t="s">
        <v>597</v>
      </c>
      <c r="B732" s="64"/>
      <c r="C732" s="56"/>
    </row>
    <row r="733" spans="1:3" ht="13.5">
      <c r="A733" s="30" t="s">
        <v>598</v>
      </c>
      <c r="B733" s="64"/>
      <c r="C733" s="56"/>
    </row>
    <row r="734" spans="1:3" ht="13.5">
      <c r="A734" s="30" t="s">
        <v>599</v>
      </c>
      <c r="B734" s="64"/>
      <c r="C734" s="56"/>
    </row>
    <row r="735" spans="1:3" ht="13.5">
      <c r="A735" s="30" t="s">
        <v>600</v>
      </c>
      <c r="B735" s="63">
        <f>SUM(B736:B740)</f>
        <v>0</v>
      </c>
      <c r="C735" s="56"/>
    </row>
    <row r="736" spans="1:3" ht="13.5">
      <c r="A736" s="30" t="s">
        <v>601</v>
      </c>
      <c r="B736" s="64"/>
      <c r="C736" s="56"/>
    </row>
    <row r="737" spans="1:3" ht="13.5">
      <c r="A737" s="30" t="s">
        <v>602</v>
      </c>
      <c r="B737" s="64"/>
      <c r="C737" s="56"/>
    </row>
    <row r="738" spans="1:3" ht="13.5">
      <c r="A738" s="30" t="s">
        <v>603</v>
      </c>
      <c r="B738" s="64"/>
      <c r="C738" s="56"/>
    </row>
    <row r="739" spans="1:3" ht="13.5">
      <c r="A739" s="30" t="s">
        <v>604</v>
      </c>
      <c r="B739" s="64"/>
      <c r="C739" s="56"/>
    </row>
    <row r="740" spans="1:3" ht="13.5">
      <c r="A740" s="30" t="s">
        <v>605</v>
      </c>
      <c r="B740" s="64"/>
      <c r="C740" s="56"/>
    </row>
    <row r="741" spans="1:3" ht="13.5">
      <c r="A741" s="30" t="s">
        <v>606</v>
      </c>
      <c r="B741" s="63">
        <f>SUM(B742:B743)</f>
        <v>0</v>
      </c>
      <c r="C741" s="56"/>
    </row>
    <row r="742" spans="1:3" ht="13.5">
      <c r="A742" s="30" t="s">
        <v>607</v>
      </c>
      <c r="B742" s="64"/>
      <c r="C742" s="56"/>
    </row>
    <row r="743" spans="1:3" ht="13.5">
      <c r="A743" s="30" t="s">
        <v>608</v>
      </c>
      <c r="B743" s="64"/>
      <c r="C743" s="56"/>
    </row>
    <row r="744" spans="1:3" ht="13.5">
      <c r="A744" s="30" t="s">
        <v>609</v>
      </c>
      <c r="B744" s="63">
        <f>SUM(B745:B746)</f>
        <v>0</v>
      </c>
      <c r="C744" s="56"/>
    </row>
    <row r="745" spans="1:3" ht="13.5">
      <c r="A745" s="30" t="s">
        <v>610</v>
      </c>
      <c r="B745" s="64"/>
      <c r="C745" s="56"/>
    </row>
    <row r="746" spans="1:3" ht="13.5">
      <c r="A746" s="30" t="s">
        <v>611</v>
      </c>
      <c r="B746" s="64"/>
      <c r="C746" s="56"/>
    </row>
    <row r="747" spans="1:3" ht="13.5">
      <c r="A747" s="30" t="s">
        <v>612</v>
      </c>
      <c r="B747" s="64"/>
      <c r="C747" s="56"/>
    </row>
    <row r="748" spans="1:3" ht="13.5">
      <c r="A748" s="30" t="s">
        <v>613</v>
      </c>
      <c r="B748" s="64"/>
      <c r="C748" s="56"/>
    </row>
    <row r="749" spans="1:3" ht="13.5">
      <c r="A749" s="30" t="s">
        <v>614</v>
      </c>
      <c r="B749" s="63">
        <f>SUM(B750:B754)</f>
        <v>0</v>
      </c>
      <c r="C749" s="56"/>
    </row>
    <row r="750" spans="1:3" ht="13.5">
      <c r="A750" s="30" t="s">
        <v>615</v>
      </c>
      <c r="B750" s="64"/>
      <c r="C750" s="56"/>
    </row>
    <row r="751" spans="1:3" ht="13.5">
      <c r="A751" s="30" t="s">
        <v>616</v>
      </c>
      <c r="B751" s="64"/>
      <c r="C751" s="56"/>
    </row>
    <row r="752" spans="1:3" ht="13.5">
      <c r="A752" s="30" t="s">
        <v>617</v>
      </c>
      <c r="B752" s="64"/>
      <c r="C752" s="56"/>
    </row>
    <row r="753" spans="1:3" ht="13.5">
      <c r="A753" s="30" t="s">
        <v>618</v>
      </c>
      <c r="B753" s="64"/>
      <c r="C753" s="56"/>
    </row>
    <row r="754" spans="1:3" ht="13.5">
      <c r="A754" s="30" t="s">
        <v>619</v>
      </c>
      <c r="B754" s="64"/>
      <c r="C754" s="56"/>
    </row>
    <row r="755" spans="1:3" ht="13.5">
      <c r="A755" s="30" t="s">
        <v>620</v>
      </c>
      <c r="B755" s="64"/>
      <c r="C755" s="56"/>
    </row>
    <row r="756" spans="1:3" ht="13.5">
      <c r="A756" s="30" t="s">
        <v>621</v>
      </c>
      <c r="B756" s="64"/>
      <c r="C756" s="56"/>
    </row>
    <row r="757" spans="1:3" ht="13.5">
      <c r="A757" s="30" t="s">
        <v>622</v>
      </c>
      <c r="B757" s="63">
        <f>SUM(B758:B771)</f>
        <v>0</v>
      </c>
      <c r="C757" s="56"/>
    </row>
    <row r="758" spans="1:3" ht="13.5">
      <c r="A758" s="30" t="s">
        <v>65</v>
      </c>
      <c r="B758" s="64"/>
      <c r="C758" s="56"/>
    </row>
    <row r="759" spans="1:3" ht="13.5">
      <c r="A759" s="30" t="s">
        <v>66</v>
      </c>
      <c r="B759" s="64"/>
      <c r="C759" s="56"/>
    </row>
    <row r="760" spans="1:3" ht="13.5">
      <c r="A760" s="30" t="s">
        <v>67</v>
      </c>
      <c r="B760" s="64"/>
      <c r="C760" s="56"/>
    </row>
    <row r="761" spans="1:3" ht="13.5">
      <c r="A761" s="30" t="s">
        <v>623</v>
      </c>
      <c r="B761" s="64"/>
      <c r="C761" s="56"/>
    </row>
    <row r="762" spans="1:3" ht="13.5">
      <c r="A762" s="30" t="s">
        <v>624</v>
      </c>
      <c r="B762" s="64"/>
      <c r="C762" s="56"/>
    </row>
    <row r="763" spans="1:3" ht="13.5">
      <c r="A763" s="30" t="s">
        <v>625</v>
      </c>
      <c r="B763" s="64"/>
      <c r="C763" s="56"/>
    </row>
    <row r="764" spans="1:3" ht="13.5">
      <c r="A764" s="30" t="s">
        <v>626</v>
      </c>
      <c r="B764" s="64"/>
      <c r="C764" s="56"/>
    </row>
    <row r="765" spans="1:3" ht="13.5">
      <c r="A765" s="30" t="s">
        <v>627</v>
      </c>
      <c r="B765" s="64"/>
      <c r="C765" s="56"/>
    </row>
    <row r="766" spans="1:3" ht="13.5">
      <c r="A766" s="30" t="s">
        <v>628</v>
      </c>
      <c r="B766" s="64"/>
      <c r="C766" s="56"/>
    </row>
    <row r="767" spans="1:3" ht="13.5">
      <c r="A767" s="30" t="s">
        <v>629</v>
      </c>
      <c r="B767" s="64"/>
      <c r="C767" s="56"/>
    </row>
    <row r="768" spans="1:3" ht="13.5">
      <c r="A768" s="30" t="s">
        <v>106</v>
      </c>
      <c r="B768" s="64"/>
      <c r="C768" s="56"/>
    </row>
    <row r="769" spans="1:3" ht="13.5">
      <c r="A769" s="30" t="s">
        <v>630</v>
      </c>
      <c r="B769" s="64"/>
      <c r="C769" s="56"/>
    </row>
    <row r="770" spans="1:3" ht="13.5">
      <c r="A770" s="30" t="s">
        <v>74</v>
      </c>
      <c r="B770" s="64"/>
      <c r="C770" s="56"/>
    </row>
    <row r="771" spans="1:3" ht="13.5">
      <c r="A771" s="30" t="s">
        <v>631</v>
      </c>
      <c r="B771" s="64"/>
      <c r="C771" s="56"/>
    </row>
    <row r="772" spans="1:3" ht="13.5">
      <c r="A772" s="30" t="s">
        <v>632</v>
      </c>
      <c r="B772" s="64"/>
      <c r="C772" s="56"/>
    </row>
    <row r="773" spans="1:3" ht="13.5">
      <c r="A773" s="30" t="s">
        <v>633</v>
      </c>
      <c r="B773" s="64">
        <f>SUM(B774,B785,B786,B789,B790,B791)</f>
        <v>65479</v>
      </c>
      <c r="C773" s="56"/>
    </row>
    <row r="774" spans="1:3" ht="13.5">
      <c r="A774" s="30" t="s">
        <v>634</v>
      </c>
      <c r="B774" s="63">
        <f>SUM(B775:B784)</f>
        <v>16587</v>
      </c>
      <c r="C774" s="56"/>
    </row>
    <row r="775" spans="1:3" ht="13.5">
      <c r="A775" s="30" t="s">
        <v>65</v>
      </c>
      <c r="B775" s="64">
        <v>2061</v>
      </c>
      <c r="C775" s="56"/>
    </row>
    <row r="776" spans="1:3" ht="13.5">
      <c r="A776" s="30" t="s">
        <v>66</v>
      </c>
      <c r="B776" s="64"/>
      <c r="C776" s="56"/>
    </row>
    <row r="777" spans="1:3" ht="13.5">
      <c r="A777" s="30" t="s">
        <v>67</v>
      </c>
      <c r="B777" s="64"/>
      <c r="C777" s="56"/>
    </row>
    <row r="778" spans="1:4" ht="13.5">
      <c r="A778" s="30" t="s">
        <v>635</v>
      </c>
      <c r="B778" s="64">
        <v>12139</v>
      </c>
      <c r="C778" s="56"/>
      <c r="D778" s="18">
        <v>12000</v>
      </c>
    </row>
    <row r="779" spans="1:3" ht="13.5">
      <c r="A779" s="30" t="s">
        <v>636</v>
      </c>
      <c r="B779" s="64"/>
      <c r="C779" s="56"/>
    </row>
    <row r="780" spans="1:3" ht="13.5">
      <c r="A780" s="30" t="s">
        <v>637</v>
      </c>
      <c r="B780" s="64"/>
      <c r="C780" s="56"/>
    </row>
    <row r="781" spans="1:3" ht="13.5">
      <c r="A781" s="30" t="s">
        <v>638</v>
      </c>
      <c r="B781" s="64"/>
      <c r="C781" s="56"/>
    </row>
    <row r="782" spans="1:3" ht="13.5">
      <c r="A782" s="30" t="s">
        <v>639</v>
      </c>
      <c r="B782" s="64"/>
      <c r="C782" s="56"/>
    </row>
    <row r="783" spans="1:3" ht="13.5">
      <c r="A783" s="30" t="s">
        <v>640</v>
      </c>
      <c r="B783" s="64"/>
      <c r="C783" s="56"/>
    </row>
    <row r="784" spans="1:3" ht="13.5">
      <c r="A784" s="30" t="s">
        <v>641</v>
      </c>
      <c r="B784" s="64">
        <v>2387</v>
      </c>
      <c r="C784" s="56"/>
    </row>
    <row r="785" spans="1:3" ht="13.5">
      <c r="A785" s="30" t="s">
        <v>642</v>
      </c>
      <c r="B785" s="64"/>
      <c r="C785" s="56"/>
    </row>
    <row r="786" spans="1:3" ht="13.5">
      <c r="A786" s="30" t="s">
        <v>643</v>
      </c>
      <c r="B786" s="63">
        <f>SUM(B787:B788)</f>
        <v>2043</v>
      </c>
      <c r="C786" s="56"/>
    </row>
    <row r="787" spans="1:3" ht="13.5">
      <c r="A787" s="30" t="s">
        <v>644</v>
      </c>
      <c r="B787" s="64"/>
      <c r="C787" s="56"/>
    </row>
    <row r="788" spans="1:3" ht="13.5">
      <c r="A788" s="30" t="s">
        <v>645</v>
      </c>
      <c r="B788" s="64">
        <v>2043</v>
      </c>
      <c r="C788" s="56"/>
    </row>
    <row r="789" spans="1:4" ht="13.5">
      <c r="A789" s="30" t="s">
        <v>646</v>
      </c>
      <c r="B789" s="64">
        <v>43468</v>
      </c>
      <c r="C789" s="56"/>
      <c r="D789" s="18">
        <v>3253</v>
      </c>
    </row>
    <row r="790" spans="1:3" ht="13.5">
      <c r="A790" s="30" t="s">
        <v>647</v>
      </c>
      <c r="B790" s="64">
        <v>114</v>
      </c>
      <c r="C790" s="56"/>
    </row>
    <row r="791" spans="1:3" ht="13.5">
      <c r="A791" s="30" t="s">
        <v>648</v>
      </c>
      <c r="B791" s="64">
        <v>3267</v>
      </c>
      <c r="C791" s="56"/>
    </row>
    <row r="792" spans="1:3" ht="13.5">
      <c r="A792" s="30" t="s">
        <v>649</v>
      </c>
      <c r="B792" s="64">
        <f>SUM(B793,B819,B844,B872,B883,B890,B897,B900)</f>
        <v>3544</v>
      </c>
      <c r="C792" s="56"/>
    </row>
    <row r="793" spans="1:3" ht="13.5">
      <c r="A793" s="30" t="s">
        <v>650</v>
      </c>
      <c r="B793" s="63">
        <f>SUM(B794:B818)</f>
        <v>831</v>
      </c>
      <c r="C793" s="56"/>
    </row>
    <row r="794" spans="1:3" ht="13.5">
      <c r="A794" s="30" t="s">
        <v>65</v>
      </c>
      <c r="B794" s="64">
        <v>772</v>
      </c>
      <c r="C794" s="56"/>
    </row>
    <row r="795" spans="1:3" ht="13.5">
      <c r="A795" s="30" t="s">
        <v>66</v>
      </c>
      <c r="B795" s="64"/>
      <c r="C795" s="56"/>
    </row>
    <row r="796" spans="1:3" ht="13.5">
      <c r="A796" s="30" t="s">
        <v>67</v>
      </c>
      <c r="B796" s="64"/>
      <c r="C796" s="56"/>
    </row>
    <row r="797" spans="1:3" ht="13.5">
      <c r="A797" s="30" t="s">
        <v>74</v>
      </c>
      <c r="B797" s="64"/>
      <c r="C797" s="56"/>
    </row>
    <row r="798" spans="1:3" ht="13.5">
      <c r="A798" s="30" t="s">
        <v>651</v>
      </c>
      <c r="B798" s="64"/>
      <c r="C798" s="56"/>
    </row>
    <row r="799" spans="1:3" ht="13.5">
      <c r="A799" s="30" t="s">
        <v>652</v>
      </c>
      <c r="B799" s="64"/>
      <c r="C799" s="56"/>
    </row>
    <row r="800" spans="1:3" ht="13.5">
      <c r="A800" s="30" t="s">
        <v>653</v>
      </c>
      <c r="B800" s="64"/>
      <c r="C800" s="56"/>
    </row>
    <row r="801" spans="1:3" ht="13.5">
      <c r="A801" s="30" t="s">
        <v>654</v>
      </c>
      <c r="B801" s="64"/>
      <c r="C801" s="56"/>
    </row>
    <row r="802" spans="1:3" ht="13.5">
      <c r="A802" s="30" t="s">
        <v>655</v>
      </c>
      <c r="B802" s="64"/>
      <c r="C802" s="56"/>
    </row>
    <row r="803" spans="1:3" ht="13.5">
      <c r="A803" s="30" t="s">
        <v>656</v>
      </c>
      <c r="B803" s="64"/>
      <c r="C803" s="56"/>
    </row>
    <row r="804" spans="1:3" ht="13.5">
      <c r="A804" s="30" t="s">
        <v>657</v>
      </c>
      <c r="B804" s="64"/>
      <c r="C804" s="56"/>
    </row>
    <row r="805" spans="1:3" ht="13.5">
      <c r="A805" s="30" t="s">
        <v>658</v>
      </c>
      <c r="B805" s="64"/>
      <c r="C805" s="56"/>
    </row>
    <row r="806" spans="1:3" ht="13.5">
      <c r="A806" s="30" t="s">
        <v>659</v>
      </c>
      <c r="B806" s="64"/>
      <c r="C806" s="56"/>
    </row>
    <row r="807" spans="1:3" ht="13.5">
      <c r="A807" s="30" t="s">
        <v>660</v>
      </c>
      <c r="B807" s="64"/>
      <c r="C807" s="56"/>
    </row>
    <row r="808" spans="1:3" ht="13.5">
      <c r="A808" s="30" t="s">
        <v>661</v>
      </c>
      <c r="B808" s="64"/>
      <c r="C808" s="56"/>
    </row>
    <row r="809" spans="1:3" ht="13.5">
      <c r="A809" s="30" t="s">
        <v>662</v>
      </c>
      <c r="B809" s="64"/>
      <c r="C809" s="56"/>
    </row>
    <row r="810" spans="1:3" ht="13.5">
      <c r="A810" s="30" t="s">
        <v>663</v>
      </c>
      <c r="B810" s="64"/>
      <c r="C810" s="56"/>
    </row>
    <row r="811" spans="1:3" ht="13.5">
      <c r="A811" s="30" t="s">
        <v>664</v>
      </c>
      <c r="B811" s="64"/>
      <c r="C811" s="56"/>
    </row>
    <row r="812" spans="1:3" ht="13.5">
      <c r="A812" s="30" t="s">
        <v>665</v>
      </c>
      <c r="B812" s="64"/>
      <c r="C812" s="56"/>
    </row>
    <row r="813" spans="1:3" ht="13.5">
      <c r="A813" s="30" t="s">
        <v>666</v>
      </c>
      <c r="B813" s="64"/>
      <c r="C813" s="56"/>
    </row>
    <row r="814" spans="1:3" ht="13.5">
      <c r="A814" s="30" t="s">
        <v>667</v>
      </c>
      <c r="B814" s="64">
        <v>50</v>
      </c>
      <c r="C814" s="56"/>
    </row>
    <row r="815" spans="1:3" ht="13.5">
      <c r="A815" s="30" t="s">
        <v>668</v>
      </c>
      <c r="B815" s="64"/>
      <c r="C815" s="56"/>
    </row>
    <row r="816" spans="1:3" ht="13.5">
      <c r="A816" s="30" t="s">
        <v>669</v>
      </c>
      <c r="B816" s="64"/>
      <c r="C816" s="56"/>
    </row>
    <row r="817" spans="1:3" ht="13.5">
      <c r="A817" s="30" t="s">
        <v>670</v>
      </c>
      <c r="B817" s="64"/>
      <c r="C817" s="56"/>
    </row>
    <row r="818" spans="1:3" ht="13.5">
      <c r="A818" s="30" t="s">
        <v>671</v>
      </c>
      <c r="B818" s="64">
        <v>9</v>
      </c>
      <c r="C818" s="56"/>
    </row>
    <row r="819" spans="1:3" ht="13.5">
      <c r="A819" s="30" t="s">
        <v>672</v>
      </c>
      <c r="B819" s="63">
        <f>SUM(B820:B843)</f>
        <v>0</v>
      </c>
      <c r="C819" s="56"/>
    </row>
    <row r="820" spans="1:3" ht="13.5">
      <c r="A820" s="30" t="s">
        <v>65</v>
      </c>
      <c r="B820" s="64"/>
      <c r="C820" s="56"/>
    </row>
    <row r="821" spans="1:3" ht="13.5">
      <c r="A821" s="30" t="s">
        <v>66</v>
      </c>
      <c r="B821" s="64"/>
      <c r="C821" s="56"/>
    </row>
    <row r="822" spans="1:3" ht="13.5">
      <c r="A822" s="30" t="s">
        <v>67</v>
      </c>
      <c r="B822" s="64"/>
      <c r="C822" s="56"/>
    </row>
    <row r="823" spans="1:3" ht="13.5">
      <c r="A823" s="30" t="s">
        <v>673</v>
      </c>
      <c r="B823" s="64"/>
      <c r="C823" s="56"/>
    </row>
    <row r="824" spans="1:3" ht="13.5">
      <c r="A824" s="30" t="s">
        <v>674</v>
      </c>
      <c r="B824" s="64"/>
      <c r="C824" s="56"/>
    </row>
    <row r="825" spans="1:3" ht="13.5">
      <c r="A825" s="30" t="s">
        <v>675</v>
      </c>
      <c r="B825" s="64"/>
      <c r="C825" s="56"/>
    </row>
    <row r="826" spans="1:3" ht="13.5">
      <c r="A826" s="30" t="s">
        <v>676</v>
      </c>
      <c r="B826" s="64"/>
      <c r="C826" s="56"/>
    </row>
    <row r="827" spans="1:3" ht="13.5">
      <c r="A827" s="30" t="s">
        <v>677</v>
      </c>
      <c r="B827" s="64"/>
      <c r="C827" s="56"/>
    </row>
    <row r="828" spans="1:3" ht="13.5">
      <c r="A828" s="30" t="s">
        <v>678</v>
      </c>
      <c r="B828" s="64"/>
      <c r="C828" s="56"/>
    </row>
    <row r="829" spans="1:3" ht="13.5">
      <c r="A829" s="30" t="s">
        <v>679</v>
      </c>
      <c r="B829" s="64"/>
      <c r="C829" s="56"/>
    </row>
    <row r="830" spans="1:3" ht="13.5">
      <c r="A830" s="30" t="s">
        <v>680</v>
      </c>
      <c r="B830" s="64"/>
      <c r="C830" s="56"/>
    </row>
    <row r="831" spans="1:3" ht="13.5">
      <c r="A831" s="30" t="s">
        <v>681</v>
      </c>
      <c r="B831" s="64"/>
      <c r="C831" s="56"/>
    </row>
    <row r="832" spans="1:3" ht="13.5">
      <c r="A832" s="30" t="s">
        <v>682</v>
      </c>
      <c r="B832" s="64"/>
      <c r="C832" s="56"/>
    </row>
    <row r="833" spans="1:3" ht="13.5">
      <c r="A833" s="30" t="s">
        <v>683</v>
      </c>
      <c r="B833" s="64"/>
      <c r="C833" s="56"/>
    </row>
    <row r="834" spans="1:3" ht="13.5">
      <c r="A834" s="30" t="s">
        <v>684</v>
      </c>
      <c r="B834" s="64"/>
      <c r="C834" s="56"/>
    </row>
    <row r="835" spans="1:3" ht="13.5">
      <c r="A835" s="30" t="s">
        <v>685</v>
      </c>
      <c r="B835" s="64"/>
      <c r="C835" s="56"/>
    </row>
    <row r="836" spans="1:3" ht="13.5">
      <c r="A836" s="30" t="s">
        <v>686</v>
      </c>
      <c r="B836" s="64"/>
      <c r="C836" s="56"/>
    </row>
    <row r="837" spans="1:3" ht="13.5">
      <c r="A837" s="30" t="s">
        <v>687</v>
      </c>
      <c r="B837" s="64"/>
      <c r="C837" s="56"/>
    </row>
    <row r="838" spans="1:3" ht="13.5">
      <c r="A838" s="30" t="s">
        <v>688</v>
      </c>
      <c r="B838" s="64"/>
      <c r="C838" s="56"/>
    </row>
    <row r="839" spans="1:3" ht="13.5">
      <c r="A839" s="30" t="s">
        <v>689</v>
      </c>
      <c r="B839" s="64"/>
      <c r="C839" s="56"/>
    </row>
    <row r="840" spans="1:3" ht="13.5">
      <c r="A840" s="30" t="s">
        <v>690</v>
      </c>
      <c r="B840" s="64"/>
      <c r="C840" s="56"/>
    </row>
    <row r="841" spans="1:3" ht="13.5">
      <c r="A841" s="30" t="s">
        <v>691</v>
      </c>
      <c r="B841" s="64"/>
      <c r="C841" s="56"/>
    </row>
    <row r="842" spans="1:3" ht="13.5">
      <c r="A842" s="30" t="s">
        <v>657</v>
      </c>
      <c r="B842" s="64"/>
      <c r="C842" s="56"/>
    </row>
    <row r="843" spans="1:3" ht="13.5">
      <c r="A843" s="30" t="s">
        <v>692</v>
      </c>
      <c r="B843" s="64"/>
      <c r="C843" s="56"/>
    </row>
    <row r="844" spans="1:3" ht="13.5">
      <c r="A844" s="30" t="s">
        <v>693</v>
      </c>
      <c r="B844" s="63">
        <f>SUM(B845:B871)</f>
        <v>2713</v>
      </c>
      <c r="C844" s="56"/>
    </row>
    <row r="845" spans="1:3" ht="13.5">
      <c r="A845" s="30" t="s">
        <v>65</v>
      </c>
      <c r="B845" s="64">
        <v>125</v>
      </c>
      <c r="C845" s="56"/>
    </row>
    <row r="846" spans="1:3" ht="13.5">
      <c r="A846" s="30" t="s">
        <v>66</v>
      </c>
      <c r="B846" s="64"/>
      <c r="C846" s="56"/>
    </row>
    <row r="847" spans="1:3" ht="13.5">
      <c r="A847" s="30" t="s">
        <v>67</v>
      </c>
      <c r="B847" s="64"/>
      <c r="C847" s="56"/>
    </row>
    <row r="848" spans="1:3" ht="13.5">
      <c r="A848" s="30" t="s">
        <v>694</v>
      </c>
      <c r="B848" s="64">
        <v>244</v>
      </c>
      <c r="C848" s="56"/>
    </row>
    <row r="849" spans="1:3" ht="13.5">
      <c r="A849" s="30" t="s">
        <v>695</v>
      </c>
      <c r="B849" s="64"/>
      <c r="C849" s="56"/>
    </row>
    <row r="850" spans="1:3" ht="13.5">
      <c r="A850" s="30" t="s">
        <v>696</v>
      </c>
      <c r="B850" s="64"/>
      <c r="C850" s="56"/>
    </row>
    <row r="851" spans="1:3" ht="13.5">
      <c r="A851" s="30" t="s">
        <v>697</v>
      </c>
      <c r="B851" s="64"/>
      <c r="C851" s="56"/>
    </row>
    <row r="852" spans="1:3" ht="13.5">
      <c r="A852" s="30" t="s">
        <v>698</v>
      </c>
      <c r="B852" s="64"/>
      <c r="C852" s="56"/>
    </row>
    <row r="853" spans="1:3" ht="13.5">
      <c r="A853" s="30" t="s">
        <v>699</v>
      </c>
      <c r="B853" s="64">
        <v>25</v>
      </c>
      <c r="C853" s="56"/>
    </row>
    <row r="854" spans="1:3" ht="13.5">
      <c r="A854" s="30" t="s">
        <v>700</v>
      </c>
      <c r="B854" s="64">
        <v>58</v>
      </c>
      <c r="C854" s="56"/>
    </row>
    <row r="855" spans="1:3" ht="13.5">
      <c r="A855" s="30" t="s">
        <v>701</v>
      </c>
      <c r="B855" s="64"/>
      <c r="C855" s="56"/>
    </row>
    <row r="856" spans="1:3" ht="13.5">
      <c r="A856" s="30" t="s">
        <v>702</v>
      </c>
      <c r="B856" s="64"/>
      <c r="C856" s="56"/>
    </row>
    <row r="857" spans="1:3" ht="13.5">
      <c r="A857" s="30" t="s">
        <v>703</v>
      </c>
      <c r="B857" s="64"/>
      <c r="C857" s="56"/>
    </row>
    <row r="858" spans="1:3" ht="13.5">
      <c r="A858" s="30" t="s">
        <v>704</v>
      </c>
      <c r="B858" s="64">
        <v>2192</v>
      </c>
      <c r="C858" s="56"/>
    </row>
    <row r="859" spans="1:3" ht="13.5">
      <c r="A859" s="30" t="s">
        <v>705</v>
      </c>
      <c r="B859" s="64"/>
      <c r="C859" s="56"/>
    </row>
    <row r="860" spans="1:3" ht="13.5">
      <c r="A860" s="30" t="s">
        <v>706</v>
      </c>
      <c r="B860" s="64"/>
      <c r="C860" s="56"/>
    </row>
    <row r="861" spans="1:3" ht="13.5">
      <c r="A861" s="30" t="s">
        <v>707</v>
      </c>
      <c r="B861" s="64"/>
      <c r="C861" s="56"/>
    </row>
    <row r="862" spans="1:3" ht="13.5">
      <c r="A862" s="30" t="s">
        <v>708</v>
      </c>
      <c r="B862" s="64"/>
      <c r="C862" s="56"/>
    </row>
    <row r="863" spans="1:3" ht="13.5">
      <c r="A863" s="30" t="s">
        <v>709</v>
      </c>
      <c r="B863" s="64"/>
      <c r="C863" s="56"/>
    </row>
    <row r="864" spans="1:3" ht="13.5">
      <c r="A864" s="30" t="s">
        <v>710</v>
      </c>
      <c r="B864" s="64"/>
      <c r="C864" s="56"/>
    </row>
    <row r="865" spans="1:3" ht="13.5">
      <c r="A865" s="30" t="s">
        <v>711</v>
      </c>
      <c r="B865" s="64"/>
      <c r="C865" s="56"/>
    </row>
    <row r="866" spans="1:3" ht="13.5">
      <c r="A866" s="30" t="s">
        <v>685</v>
      </c>
      <c r="B866" s="64"/>
      <c r="C866" s="56"/>
    </row>
    <row r="867" spans="1:3" ht="13.5">
      <c r="A867" s="30" t="s">
        <v>712</v>
      </c>
      <c r="B867" s="64"/>
      <c r="C867" s="56"/>
    </row>
    <row r="868" spans="1:3" ht="13.5">
      <c r="A868" s="30" t="s">
        <v>713</v>
      </c>
      <c r="B868" s="64">
        <v>10</v>
      </c>
      <c r="C868" s="56"/>
    </row>
    <row r="869" spans="1:3" ht="13.5">
      <c r="A869" s="30" t="s">
        <v>714</v>
      </c>
      <c r="B869" s="64"/>
      <c r="C869" s="56"/>
    </row>
    <row r="870" spans="1:3" ht="13.5">
      <c r="A870" s="30" t="s">
        <v>715</v>
      </c>
      <c r="B870" s="64"/>
      <c r="C870" s="56"/>
    </row>
    <row r="871" spans="1:3" ht="13.5">
      <c r="A871" s="30" t="s">
        <v>716</v>
      </c>
      <c r="B871" s="64">
        <v>59</v>
      </c>
      <c r="C871" s="56"/>
    </row>
    <row r="872" spans="1:3" ht="13.5">
      <c r="A872" s="30" t="s">
        <v>717</v>
      </c>
      <c r="B872" s="63">
        <f>SUM(B873:B882)</f>
        <v>0</v>
      </c>
      <c r="C872" s="56"/>
    </row>
    <row r="873" spans="1:3" ht="13.5">
      <c r="A873" s="30" t="s">
        <v>65</v>
      </c>
      <c r="B873" s="64"/>
      <c r="C873" s="56"/>
    </row>
    <row r="874" spans="1:3" ht="13.5">
      <c r="A874" s="30" t="s">
        <v>66</v>
      </c>
      <c r="B874" s="64"/>
      <c r="C874" s="56"/>
    </row>
    <row r="875" spans="1:3" ht="13.5">
      <c r="A875" s="30" t="s">
        <v>67</v>
      </c>
      <c r="B875" s="64"/>
      <c r="C875" s="56"/>
    </row>
    <row r="876" spans="1:3" ht="13.5">
      <c r="A876" s="30" t="s">
        <v>718</v>
      </c>
      <c r="B876" s="64"/>
      <c r="C876" s="56"/>
    </row>
    <row r="877" spans="1:3" ht="13.5">
      <c r="A877" s="30" t="s">
        <v>719</v>
      </c>
      <c r="B877" s="64"/>
      <c r="C877" s="56"/>
    </row>
    <row r="878" spans="1:3" ht="13.5">
      <c r="A878" s="30" t="s">
        <v>720</v>
      </c>
      <c r="B878" s="64"/>
      <c r="C878" s="56"/>
    </row>
    <row r="879" spans="1:3" ht="13.5">
      <c r="A879" s="30" t="s">
        <v>721</v>
      </c>
      <c r="B879" s="64"/>
      <c r="C879" s="56"/>
    </row>
    <row r="880" spans="1:3" ht="13.5">
      <c r="A880" s="30" t="s">
        <v>722</v>
      </c>
      <c r="B880" s="64"/>
      <c r="C880" s="56"/>
    </row>
    <row r="881" spans="1:3" ht="13.5">
      <c r="A881" s="30" t="s">
        <v>723</v>
      </c>
      <c r="B881" s="64"/>
      <c r="C881" s="56"/>
    </row>
    <row r="882" spans="1:3" ht="13.5">
      <c r="A882" s="30" t="s">
        <v>724</v>
      </c>
      <c r="B882" s="64"/>
      <c r="C882" s="56"/>
    </row>
    <row r="883" spans="1:3" ht="13.5">
      <c r="A883" s="30" t="s">
        <v>725</v>
      </c>
      <c r="B883" s="63">
        <f>SUM(B884:B889)</f>
        <v>0</v>
      </c>
      <c r="C883" s="56"/>
    </row>
    <row r="884" spans="1:3" ht="13.5">
      <c r="A884" s="30" t="s">
        <v>726</v>
      </c>
      <c r="B884" s="64"/>
      <c r="C884" s="56"/>
    </row>
    <row r="885" spans="1:3" ht="13.5">
      <c r="A885" s="30" t="s">
        <v>727</v>
      </c>
      <c r="B885" s="64"/>
      <c r="C885" s="56"/>
    </row>
    <row r="886" spans="1:3" ht="13.5">
      <c r="A886" s="30" t="s">
        <v>728</v>
      </c>
      <c r="B886" s="64"/>
      <c r="C886" s="56"/>
    </row>
    <row r="887" spans="1:3" ht="13.5">
      <c r="A887" s="30" t="s">
        <v>729</v>
      </c>
      <c r="B887" s="64"/>
      <c r="C887" s="56"/>
    </row>
    <row r="888" spans="1:3" ht="13.5">
      <c r="A888" s="30" t="s">
        <v>730</v>
      </c>
      <c r="B888" s="64"/>
      <c r="C888" s="56"/>
    </row>
    <row r="889" spans="1:3" ht="13.5">
      <c r="A889" s="30" t="s">
        <v>731</v>
      </c>
      <c r="B889" s="64"/>
      <c r="C889" s="56"/>
    </row>
    <row r="890" spans="1:3" ht="13.5">
      <c r="A890" s="30" t="s">
        <v>732</v>
      </c>
      <c r="B890" s="63">
        <f>SUM(B891:B896)</f>
        <v>0</v>
      </c>
      <c r="C890" s="56"/>
    </row>
    <row r="891" spans="1:3" ht="13.5">
      <c r="A891" s="30" t="s">
        <v>733</v>
      </c>
      <c r="B891" s="64"/>
      <c r="C891" s="56"/>
    </row>
    <row r="892" spans="1:3" ht="13.5">
      <c r="A892" s="30" t="s">
        <v>734</v>
      </c>
      <c r="B892" s="64"/>
      <c r="C892" s="56"/>
    </row>
    <row r="893" spans="1:3" ht="13.5">
      <c r="A893" s="30" t="s">
        <v>735</v>
      </c>
      <c r="B893" s="64"/>
      <c r="C893" s="56"/>
    </row>
    <row r="894" spans="1:3" ht="13.5">
      <c r="A894" s="30" t="s">
        <v>736</v>
      </c>
      <c r="B894" s="64"/>
      <c r="C894" s="56"/>
    </row>
    <row r="895" spans="1:3" ht="13.5">
      <c r="A895" s="30" t="s">
        <v>737</v>
      </c>
      <c r="B895" s="64"/>
      <c r="C895" s="56"/>
    </row>
    <row r="896" spans="1:3" ht="13.5">
      <c r="A896" s="30" t="s">
        <v>738</v>
      </c>
      <c r="B896" s="64"/>
      <c r="C896" s="56"/>
    </row>
    <row r="897" spans="1:3" ht="13.5">
      <c r="A897" s="30" t="s">
        <v>739</v>
      </c>
      <c r="B897" s="63">
        <f>SUM(B898:B899)</f>
        <v>0</v>
      </c>
      <c r="C897" s="56"/>
    </row>
    <row r="898" spans="1:3" ht="13.5">
      <c r="A898" s="30" t="s">
        <v>740</v>
      </c>
      <c r="B898" s="64"/>
      <c r="C898" s="56"/>
    </row>
    <row r="899" spans="1:3" ht="13.5">
      <c r="A899" s="30" t="s">
        <v>741</v>
      </c>
      <c r="B899" s="64"/>
      <c r="C899" s="56"/>
    </row>
    <row r="900" spans="1:3" ht="13.5">
      <c r="A900" s="30" t="s">
        <v>742</v>
      </c>
      <c r="B900" s="63">
        <f>SUM(B901:B902)</f>
        <v>0</v>
      </c>
      <c r="C900" s="56"/>
    </row>
    <row r="901" spans="1:3" ht="13.5">
      <c r="A901" s="30" t="s">
        <v>743</v>
      </c>
      <c r="B901" s="64"/>
      <c r="C901" s="56"/>
    </row>
    <row r="902" spans="1:3" ht="13.5">
      <c r="A902" s="30" t="s">
        <v>744</v>
      </c>
      <c r="B902" s="64"/>
      <c r="C902" s="56"/>
    </row>
    <row r="903" spans="1:3" ht="13.5">
      <c r="A903" s="31" t="s">
        <v>745</v>
      </c>
      <c r="B903" s="64">
        <f>SUM(B904,B927,B937,B947,B952,B959,B964)</f>
        <v>1837</v>
      </c>
      <c r="C903" s="56"/>
    </row>
    <row r="904" spans="1:3" ht="13.5">
      <c r="A904" s="30" t="s">
        <v>746</v>
      </c>
      <c r="B904" s="63">
        <f>SUM(B905:B926)</f>
        <v>1837</v>
      </c>
      <c r="C904" s="56"/>
    </row>
    <row r="905" spans="1:3" ht="13.5">
      <c r="A905" s="30" t="s">
        <v>65</v>
      </c>
      <c r="B905" s="64">
        <v>234</v>
      </c>
      <c r="C905" s="56"/>
    </row>
    <row r="906" spans="1:3" ht="13.5">
      <c r="A906" s="30" t="s">
        <v>66</v>
      </c>
      <c r="B906" s="64"/>
      <c r="C906" s="56"/>
    </row>
    <row r="907" spans="1:3" ht="13.5">
      <c r="A907" s="30" t="s">
        <v>67</v>
      </c>
      <c r="B907" s="64"/>
      <c r="C907" s="56"/>
    </row>
    <row r="908" spans="1:3" ht="13.5">
      <c r="A908" s="30" t="s">
        <v>747</v>
      </c>
      <c r="B908" s="64">
        <v>1603</v>
      </c>
      <c r="C908" s="56"/>
    </row>
    <row r="909" spans="1:3" ht="13.5">
      <c r="A909" s="30" t="s">
        <v>748</v>
      </c>
      <c r="B909" s="64"/>
      <c r="C909" s="56"/>
    </row>
    <row r="910" spans="1:3" ht="13.5">
      <c r="A910" s="30" t="s">
        <v>749</v>
      </c>
      <c r="B910" s="64"/>
      <c r="C910" s="56"/>
    </row>
    <row r="911" spans="1:3" ht="13.5">
      <c r="A911" s="30" t="s">
        <v>750</v>
      </c>
      <c r="B911" s="64"/>
      <c r="C911" s="56"/>
    </row>
    <row r="912" spans="1:3" ht="13.5">
      <c r="A912" s="30" t="s">
        <v>751</v>
      </c>
      <c r="B912" s="64"/>
      <c r="C912" s="56"/>
    </row>
    <row r="913" spans="1:3" ht="13.5">
      <c r="A913" s="30" t="s">
        <v>752</v>
      </c>
      <c r="B913" s="64"/>
      <c r="C913" s="56"/>
    </row>
    <row r="914" spans="1:3" ht="13.5">
      <c r="A914" s="30" t="s">
        <v>753</v>
      </c>
      <c r="B914" s="64"/>
      <c r="C914" s="56"/>
    </row>
    <row r="915" spans="1:3" ht="13.5">
      <c r="A915" s="30" t="s">
        <v>754</v>
      </c>
      <c r="B915" s="64"/>
      <c r="C915" s="56"/>
    </row>
    <row r="916" spans="1:3" ht="13.5">
      <c r="A916" s="30" t="s">
        <v>755</v>
      </c>
      <c r="B916" s="64"/>
      <c r="C916" s="56"/>
    </row>
    <row r="917" spans="1:3" ht="13.5">
      <c r="A917" s="30" t="s">
        <v>756</v>
      </c>
      <c r="B917" s="64"/>
      <c r="C917" s="56"/>
    </row>
    <row r="918" spans="1:3" ht="13.5">
      <c r="A918" s="30" t="s">
        <v>757</v>
      </c>
      <c r="B918" s="64"/>
      <c r="C918" s="56"/>
    </row>
    <row r="919" spans="1:3" ht="13.5">
      <c r="A919" s="30" t="s">
        <v>758</v>
      </c>
      <c r="B919" s="64"/>
      <c r="C919" s="56"/>
    </row>
    <row r="920" spans="1:3" ht="13.5">
      <c r="A920" s="30" t="s">
        <v>759</v>
      </c>
      <c r="B920" s="64"/>
      <c r="C920" s="56"/>
    </row>
    <row r="921" spans="1:3" ht="13.5">
      <c r="A921" s="30" t="s">
        <v>760</v>
      </c>
      <c r="B921" s="64"/>
      <c r="C921" s="56"/>
    </row>
    <row r="922" spans="1:3" ht="13.5">
      <c r="A922" s="30" t="s">
        <v>761</v>
      </c>
      <c r="B922" s="64"/>
      <c r="C922" s="56"/>
    </row>
    <row r="923" spans="1:3" ht="13.5">
      <c r="A923" s="30" t="s">
        <v>762</v>
      </c>
      <c r="B923" s="64"/>
      <c r="C923" s="56"/>
    </row>
    <row r="924" spans="1:3" ht="13.5">
      <c r="A924" s="30" t="s">
        <v>763</v>
      </c>
      <c r="B924" s="64"/>
      <c r="C924" s="56"/>
    </row>
    <row r="925" spans="1:3" ht="13.5">
      <c r="A925" s="30" t="s">
        <v>764</v>
      </c>
      <c r="B925" s="64"/>
      <c r="C925" s="56"/>
    </row>
    <row r="926" spans="1:3" ht="13.5">
      <c r="A926" s="30" t="s">
        <v>765</v>
      </c>
      <c r="B926" s="64"/>
      <c r="C926" s="56"/>
    </row>
    <row r="927" spans="1:3" ht="13.5">
      <c r="A927" s="30" t="s">
        <v>766</v>
      </c>
      <c r="B927" s="63">
        <f>SUM(B928:B936)</f>
        <v>0</v>
      </c>
      <c r="C927" s="56"/>
    </row>
    <row r="928" spans="1:3" ht="13.5">
      <c r="A928" s="30" t="s">
        <v>65</v>
      </c>
      <c r="B928" s="64"/>
      <c r="C928" s="56"/>
    </row>
    <row r="929" spans="1:3" ht="13.5">
      <c r="A929" s="30" t="s">
        <v>66</v>
      </c>
      <c r="B929" s="64"/>
      <c r="C929" s="56"/>
    </row>
    <row r="930" spans="1:3" ht="13.5">
      <c r="A930" s="30" t="s">
        <v>67</v>
      </c>
      <c r="B930" s="64"/>
      <c r="C930" s="56"/>
    </row>
    <row r="931" spans="1:3" ht="13.5">
      <c r="A931" s="30" t="s">
        <v>767</v>
      </c>
      <c r="B931" s="64"/>
      <c r="C931" s="56"/>
    </row>
    <row r="932" spans="1:3" ht="13.5">
      <c r="A932" s="30" t="s">
        <v>768</v>
      </c>
      <c r="B932" s="64"/>
      <c r="C932" s="56"/>
    </row>
    <row r="933" spans="1:3" ht="13.5">
      <c r="A933" s="30" t="s">
        <v>769</v>
      </c>
      <c r="B933" s="64"/>
      <c r="C933" s="56"/>
    </row>
    <row r="934" spans="1:3" ht="13.5">
      <c r="A934" s="30" t="s">
        <v>770</v>
      </c>
      <c r="B934" s="64"/>
      <c r="C934" s="56"/>
    </row>
    <row r="935" spans="1:3" ht="13.5">
      <c r="A935" s="30" t="s">
        <v>771</v>
      </c>
      <c r="B935" s="64"/>
      <c r="C935" s="56"/>
    </row>
    <row r="936" spans="1:3" ht="13.5">
      <c r="A936" s="30" t="s">
        <v>772</v>
      </c>
      <c r="B936" s="64"/>
      <c r="C936" s="56"/>
    </row>
    <row r="937" spans="1:3" ht="13.5">
      <c r="A937" s="30" t="s">
        <v>773</v>
      </c>
      <c r="B937" s="63">
        <f>SUM(B938:B946)</f>
        <v>0</v>
      </c>
      <c r="C937" s="56"/>
    </row>
    <row r="938" spans="1:3" ht="13.5">
      <c r="A938" s="30" t="s">
        <v>65</v>
      </c>
      <c r="B938" s="64"/>
      <c r="C938" s="56"/>
    </row>
    <row r="939" spans="1:3" ht="13.5">
      <c r="A939" s="30" t="s">
        <v>66</v>
      </c>
      <c r="B939" s="64"/>
      <c r="C939" s="56"/>
    </row>
    <row r="940" spans="1:3" ht="13.5">
      <c r="A940" s="30" t="s">
        <v>67</v>
      </c>
      <c r="B940" s="64"/>
      <c r="C940" s="56"/>
    </row>
    <row r="941" spans="1:3" ht="13.5">
      <c r="A941" s="30" t="s">
        <v>774</v>
      </c>
      <c r="B941" s="64"/>
      <c r="C941" s="56"/>
    </row>
    <row r="942" spans="1:3" ht="13.5">
      <c r="A942" s="30" t="s">
        <v>775</v>
      </c>
      <c r="B942" s="64"/>
      <c r="C942" s="56"/>
    </row>
    <row r="943" spans="1:3" ht="13.5">
      <c r="A943" s="30" t="s">
        <v>776</v>
      </c>
      <c r="B943" s="64"/>
      <c r="C943" s="56"/>
    </row>
    <row r="944" spans="1:3" ht="13.5">
      <c r="A944" s="30" t="s">
        <v>777</v>
      </c>
      <c r="B944" s="64"/>
      <c r="C944" s="56"/>
    </row>
    <row r="945" spans="1:3" ht="13.5">
      <c r="A945" s="30" t="s">
        <v>778</v>
      </c>
      <c r="B945" s="64"/>
      <c r="C945" s="56"/>
    </row>
    <row r="946" spans="1:3" ht="13.5">
      <c r="A946" s="30" t="s">
        <v>779</v>
      </c>
      <c r="B946" s="64"/>
      <c r="C946" s="56"/>
    </row>
    <row r="947" spans="1:3" ht="13.5">
      <c r="A947" s="30" t="s">
        <v>780</v>
      </c>
      <c r="B947" s="63">
        <f>SUM(B948:B951)</f>
        <v>0</v>
      </c>
      <c r="C947" s="56"/>
    </row>
    <row r="948" spans="1:3" ht="13.5">
      <c r="A948" s="30" t="s">
        <v>781</v>
      </c>
      <c r="B948" s="64"/>
      <c r="C948" s="56"/>
    </row>
    <row r="949" spans="1:3" ht="13.5">
      <c r="A949" s="30" t="s">
        <v>782</v>
      </c>
      <c r="B949" s="64"/>
      <c r="C949" s="56"/>
    </row>
    <row r="950" spans="1:3" ht="13.5">
      <c r="A950" s="30" t="s">
        <v>783</v>
      </c>
      <c r="B950" s="64"/>
      <c r="C950" s="56"/>
    </row>
    <row r="951" spans="1:3" ht="13.5">
      <c r="A951" s="30" t="s">
        <v>784</v>
      </c>
      <c r="B951" s="64"/>
      <c r="C951" s="56"/>
    </row>
    <row r="952" spans="1:3" ht="13.5">
      <c r="A952" s="30" t="s">
        <v>785</v>
      </c>
      <c r="B952" s="63">
        <f>SUM(B953:B958)</f>
        <v>0</v>
      </c>
      <c r="C952" s="56"/>
    </row>
    <row r="953" spans="1:3" ht="13.5">
      <c r="A953" s="30" t="s">
        <v>65</v>
      </c>
      <c r="B953" s="64"/>
      <c r="C953" s="56"/>
    </row>
    <row r="954" spans="1:3" ht="13.5">
      <c r="A954" s="30" t="s">
        <v>66</v>
      </c>
      <c r="B954" s="64"/>
      <c r="C954" s="56"/>
    </row>
    <row r="955" spans="1:3" ht="13.5">
      <c r="A955" s="30" t="s">
        <v>67</v>
      </c>
      <c r="B955" s="64"/>
      <c r="C955" s="56"/>
    </row>
    <row r="956" spans="1:3" ht="13.5">
      <c r="A956" s="30" t="s">
        <v>771</v>
      </c>
      <c r="B956" s="64"/>
      <c r="C956" s="56"/>
    </row>
    <row r="957" spans="1:3" ht="13.5">
      <c r="A957" s="30" t="s">
        <v>786</v>
      </c>
      <c r="B957" s="64"/>
      <c r="C957" s="56"/>
    </row>
    <row r="958" spans="1:3" ht="13.5">
      <c r="A958" s="30" t="s">
        <v>787</v>
      </c>
      <c r="B958" s="64"/>
      <c r="C958" s="56"/>
    </row>
    <row r="959" spans="1:3" ht="13.5">
      <c r="A959" s="30" t="s">
        <v>788</v>
      </c>
      <c r="B959" s="63">
        <f>SUM(B960:B963)</f>
        <v>0</v>
      </c>
      <c r="C959" s="56"/>
    </row>
    <row r="960" spans="1:3" ht="13.5">
      <c r="A960" s="30" t="s">
        <v>789</v>
      </c>
      <c r="B960" s="64"/>
      <c r="C960" s="56"/>
    </row>
    <row r="961" spans="1:3" ht="13.5">
      <c r="A961" s="30" t="s">
        <v>790</v>
      </c>
      <c r="B961" s="64"/>
      <c r="C961" s="56"/>
    </row>
    <row r="962" spans="1:3" ht="13.5">
      <c r="A962" s="30" t="s">
        <v>791</v>
      </c>
      <c r="B962" s="64"/>
      <c r="C962" s="56"/>
    </row>
    <row r="963" spans="1:3" ht="13.5">
      <c r="A963" s="30" t="s">
        <v>792</v>
      </c>
      <c r="B963" s="64"/>
      <c r="C963" s="56"/>
    </row>
    <row r="964" spans="1:3" ht="13.5">
      <c r="A964" s="30" t="s">
        <v>793</v>
      </c>
      <c r="B964" s="63">
        <f>SUM(B965:B966)</f>
        <v>0</v>
      </c>
      <c r="C964" s="56"/>
    </row>
    <row r="965" spans="1:3" ht="13.5">
      <c r="A965" s="30" t="s">
        <v>794</v>
      </c>
      <c r="B965" s="64"/>
      <c r="C965" s="56"/>
    </row>
    <row r="966" spans="1:3" ht="13.5">
      <c r="A966" s="30" t="s">
        <v>795</v>
      </c>
      <c r="B966" s="64"/>
      <c r="C966" s="56"/>
    </row>
    <row r="967" spans="1:3" ht="13.5">
      <c r="A967" s="30" t="s">
        <v>796</v>
      </c>
      <c r="B967" s="64">
        <f>SUM(B968,B978,B994,B999,B1010,B1017,B1025)</f>
        <v>5451</v>
      </c>
      <c r="C967" s="56"/>
    </row>
    <row r="968" spans="1:3" ht="13.5">
      <c r="A968" s="30" t="s">
        <v>797</v>
      </c>
      <c r="B968" s="63">
        <f>SUM(B969:B977)</f>
        <v>0</v>
      </c>
      <c r="C968" s="56"/>
    </row>
    <row r="969" spans="1:3" ht="13.5">
      <c r="A969" s="30" t="s">
        <v>65</v>
      </c>
      <c r="B969" s="64"/>
      <c r="C969" s="56"/>
    </row>
    <row r="970" spans="1:3" ht="13.5">
      <c r="A970" s="30" t="s">
        <v>66</v>
      </c>
      <c r="B970" s="64"/>
      <c r="C970" s="56"/>
    </row>
    <row r="971" spans="1:3" ht="13.5">
      <c r="A971" s="30" t="s">
        <v>67</v>
      </c>
      <c r="B971" s="64"/>
      <c r="C971" s="56"/>
    </row>
    <row r="972" spans="1:3" ht="13.5">
      <c r="A972" s="30" t="s">
        <v>798</v>
      </c>
      <c r="B972" s="64"/>
      <c r="C972" s="56"/>
    </row>
    <row r="973" spans="1:3" ht="13.5">
      <c r="A973" s="30" t="s">
        <v>799</v>
      </c>
      <c r="B973" s="64"/>
      <c r="C973" s="56"/>
    </row>
    <row r="974" spans="1:3" ht="13.5">
      <c r="A974" s="30" t="s">
        <v>800</v>
      </c>
      <c r="B974" s="64"/>
      <c r="C974" s="56"/>
    </row>
    <row r="975" spans="1:3" ht="13.5">
      <c r="A975" s="30" t="s">
        <v>801</v>
      </c>
      <c r="B975" s="64"/>
      <c r="C975" s="56"/>
    </row>
    <row r="976" spans="1:3" ht="13.5">
      <c r="A976" s="30" t="s">
        <v>802</v>
      </c>
      <c r="B976" s="64"/>
      <c r="C976" s="56"/>
    </row>
    <row r="977" spans="1:3" ht="13.5">
      <c r="A977" s="30" t="s">
        <v>803</v>
      </c>
      <c r="B977" s="64"/>
      <c r="C977" s="56"/>
    </row>
    <row r="978" spans="1:3" ht="13.5">
      <c r="A978" s="30" t="s">
        <v>804</v>
      </c>
      <c r="B978" s="63">
        <f>SUM(B979:B993)</f>
        <v>0</v>
      </c>
      <c r="C978" s="56"/>
    </row>
    <row r="979" spans="1:3" ht="13.5">
      <c r="A979" s="30" t="s">
        <v>65</v>
      </c>
      <c r="B979" s="64"/>
      <c r="C979" s="56"/>
    </row>
    <row r="980" spans="1:3" ht="13.5">
      <c r="A980" s="30" t="s">
        <v>66</v>
      </c>
      <c r="B980" s="64"/>
      <c r="C980" s="56"/>
    </row>
    <row r="981" spans="1:3" ht="13.5">
      <c r="A981" s="30" t="s">
        <v>67</v>
      </c>
      <c r="B981" s="64"/>
      <c r="C981" s="56"/>
    </row>
    <row r="982" spans="1:3" ht="13.5">
      <c r="A982" s="30" t="s">
        <v>805</v>
      </c>
      <c r="B982" s="64"/>
      <c r="C982" s="56"/>
    </row>
    <row r="983" spans="1:3" ht="13.5">
      <c r="A983" s="30" t="s">
        <v>806</v>
      </c>
      <c r="B983" s="64"/>
      <c r="C983" s="56"/>
    </row>
    <row r="984" spans="1:3" ht="13.5">
      <c r="A984" s="30" t="s">
        <v>807</v>
      </c>
      <c r="B984" s="64"/>
      <c r="C984" s="56"/>
    </row>
    <row r="985" spans="1:3" ht="13.5">
      <c r="A985" s="30" t="s">
        <v>808</v>
      </c>
      <c r="B985" s="64"/>
      <c r="C985" s="56"/>
    </row>
    <row r="986" spans="1:3" ht="13.5">
      <c r="A986" s="30" t="s">
        <v>809</v>
      </c>
      <c r="B986" s="64"/>
      <c r="C986" s="56"/>
    </row>
    <row r="987" spans="1:3" ht="13.5">
      <c r="A987" s="30" t="s">
        <v>810</v>
      </c>
      <c r="B987" s="64"/>
      <c r="C987" s="56"/>
    </row>
    <row r="988" spans="1:3" ht="13.5">
      <c r="A988" s="30" t="s">
        <v>811</v>
      </c>
      <c r="B988" s="64"/>
      <c r="C988" s="56"/>
    </row>
    <row r="989" spans="1:3" ht="13.5">
      <c r="A989" s="30" t="s">
        <v>812</v>
      </c>
      <c r="B989" s="64"/>
      <c r="C989" s="56"/>
    </row>
    <row r="990" spans="1:3" ht="13.5">
      <c r="A990" s="30" t="s">
        <v>813</v>
      </c>
      <c r="B990" s="64"/>
      <c r="C990" s="56"/>
    </row>
    <row r="991" spans="1:3" ht="13.5">
      <c r="A991" s="30" t="s">
        <v>814</v>
      </c>
      <c r="B991" s="64"/>
      <c r="C991" s="56"/>
    </row>
    <row r="992" spans="1:3" ht="13.5">
      <c r="A992" s="30" t="s">
        <v>815</v>
      </c>
      <c r="B992" s="64"/>
      <c r="C992" s="56"/>
    </row>
    <row r="993" spans="1:3" ht="13.5">
      <c r="A993" s="30" t="s">
        <v>816</v>
      </c>
      <c r="B993" s="64"/>
      <c r="C993" s="56"/>
    </row>
    <row r="994" spans="1:3" ht="13.5">
      <c r="A994" s="30" t="s">
        <v>817</v>
      </c>
      <c r="B994" s="63">
        <f>SUM(B995:B998)</f>
        <v>0</v>
      </c>
      <c r="C994" s="56"/>
    </row>
    <row r="995" spans="1:3" ht="13.5">
      <c r="A995" s="30" t="s">
        <v>65</v>
      </c>
      <c r="B995" s="64"/>
      <c r="C995" s="56"/>
    </row>
    <row r="996" spans="1:3" ht="13.5">
      <c r="A996" s="30" t="s">
        <v>66</v>
      </c>
      <c r="B996" s="64"/>
      <c r="C996" s="56"/>
    </row>
    <row r="997" spans="1:3" ht="13.5">
      <c r="A997" s="30" t="s">
        <v>67</v>
      </c>
      <c r="B997" s="64"/>
      <c r="C997" s="56"/>
    </row>
    <row r="998" spans="1:3" ht="13.5">
      <c r="A998" s="30" t="s">
        <v>818</v>
      </c>
      <c r="B998" s="64"/>
      <c r="C998" s="56"/>
    </row>
    <row r="999" spans="1:3" ht="13.5">
      <c r="A999" s="30" t="s">
        <v>819</v>
      </c>
      <c r="B999" s="63">
        <f>SUM(B1000:B1009)</f>
        <v>451</v>
      </c>
      <c r="C999" s="56"/>
    </row>
    <row r="1000" spans="1:3" ht="13.5">
      <c r="A1000" s="30" t="s">
        <v>65</v>
      </c>
      <c r="B1000" s="64">
        <v>451</v>
      </c>
      <c r="C1000" s="56"/>
    </row>
    <row r="1001" spans="1:3" ht="13.5">
      <c r="A1001" s="30" t="s">
        <v>66</v>
      </c>
      <c r="B1001" s="64"/>
      <c r="C1001" s="56"/>
    </row>
    <row r="1002" spans="1:3" ht="13.5">
      <c r="A1002" s="30" t="s">
        <v>67</v>
      </c>
      <c r="B1002" s="64"/>
      <c r="C1002" s="56"/>
    </row>
    <row r="1003" spans="1:3" ht="13.5">
      <c r="A1003" s="30" t="s">
        <v>820</v>
      </c>
      <c r="B1003" s="64"/>
      <c r="C1003" s="56"/>
    </row>
    <row r="1004" spans="1:3" ht="13.5">
      <c r="A1004" s="30" t="s">
        <v>821</v>
      </c>
      <c r="B1004" s="64"/>
      <c r="C1004" s="56"/>
    </row>
    <row r="1005" spans="1:3" ht="13.5">
      <c r="A1005" s="30" t="s">
        <v>822</v>
      </c>
      <c r="B1005" s="64"/>
      <c r="C1005" s="56"/>
    </row>
    <row r="1006" spans="1:3" ht="13.5">
      <c r="A1006" s="30" t="s">
        <v>823</v>
      </c>
      <c r="B1006" s="64"/>
      <c r="C1006" s="56"/>
    </row>
    <row r="1007" spans="1:3" ht="13.5">
      <c r="A1007" s="30" t="s">
        <v>824</v>
      </c>
      <c r="B1007" s="64"/>
      <c r="C1007" s="56"/>
    </row>
    <row r="1008" spans="1:3" ht="13.5">
      <c r="A1008" s="30" t="s">
        <v>74</v>
      </c>
      <c r="B1008" s="64"/>
      <c r="C1008" s="56"/>
    </row>
    <row r="1009" spans="1:3" ht="13.5">
      <c r="A1009" s="30" t="s">
        <v>825</v>
      </c>
      <c r="B1009" s="64"/>
      <c r="C1009" s="56"/>
    </row>
    <row r="1010" spans="1:3" ht="13.5">
      <c r="A1010" s="30" t="s">
        <v>826</v>
      </c>
      <c r="B1010" s="63">
        <f>SUM(B1011:B1016)</f>
        <v>0</v>
      </c>
      <c r="C1010" s="56"/>
    </row>
    <row r="1011" spans="1:3" ht="13.5">
      <c r="A1011" s="30" t="s">
        <v>65</v>
      </c>
      <c r="B1011" s="64"/>
      <c r="C1011" s="56"/>
    </row>
    <row r="1012" spans="1:3" ht="13.5">
      <c r="A1012" s="30" t="s">
        <v>66</v>
      </c>
      <c r="B1012" s="64"/>
      <c r="C1012" s="56"/>
    </row>
    <row r="1013" spans="1:3" ht="13.5">
      <c r="A1013" s="30" t="s">
        <v>67</v>
      </c>
      <c r="B1013" s="64"/>
      <c r="C1013" s="56"/>
    </row>
    <row r="1014" spans="1:3" ht="13.5">
      <c r="A1014" s="30" t="s">
        <v>827</v>
      </c>
      <c r="B1014" s="64"/>
      <c r="C1014" s="56"/>
    </row>
    <row r="1015" spans="1:3" ht="13.5">
      <c r="A1015" s="30" t="s">
        <v>828</v>
      </c>
      <c r="B1015" s="64"/>
      <c r="C1015" s="56"/>
    </row>
    <row r="1016" spans="1:3" ht="13.5">
      <c r="A1016" s="30" t="s">
        <v>829</v>
      </c>
      <c r="B1016" s="64"/>
      <c r="C1016" s="56"/>
    </row>
    <row r="1017" spans="1:3" ht="13.5">
      <c r="A1017" s="30" t="s">
        <v>830</v>
      </c>
      <c r="B1017" s="63">
        <f>SUM(B1018:B1024)</f>
        <v>5000</v>
      </c>
      <c r="C1017" s="56"/>
    </row>
    <row r="1018" spans="1:3" ht="13.5">
      <c r="A1018" s="30" t="s">
        <v>65</v>
      </c>
      <c r="B1018" s="64"/>
      <c r="C1018" s="56"/>
    </row>
    <row r="1019" spans="1:3" ht="13.5">
      <c r="A1019" s="30" t="s">
        <v>66</v>
      </c>
      <c r="B1019" s="64"/>
      <c r="C1019" s="56"/>
    </row>
    <row r="1020" spans="1:3" ht="13.5">
      <c r="A1020" s="30" t="s">
        <v>67</v>
      </c>
      <c r="B1020" s="64"/>
      <c r="C1020" s="56"/>
    </row>
    <row r="1021" spans="1:3" ht="13.5">
      <c r="A1021" s="30" t="s">
        <v>831</v>
      </c>
      <c r="B1021" s="64"/>
      <c r="C1021" s="56"/>
    </row>
    <row r="1022" spans="1:3" ht="13.5">
      <c r="A1022" s="30" t="s">
        <v>832</v>
      </c>
      <c r="B1022" s="64"/>
      <c r="C1022" s="56"/>
    </row>
    <row r="1023" spans="1:3" ht="13.5">
      <c r="A1023" s="30" t="s">
        <v>833</v>
      </c>
      <c r="B1023" s="64"/>
      <c r="C1023" s="56"/>
    </row>
    <row r="1024" spans="1:3" ht="13.5">
      <c r="A1024" s="30" t="s">
        <v>834</v>
      </c>
      <c r="B1024" s="64">
        <v>5000</v>
      </c>
      <c r="C1024" s="56"/>
    </row>
    <row r="1025" spans="1:3" ht="13.5">
      <c r="A1025" s="30" t="s">
        <v>835</v>
      </c>
      <c r="B1025" s="57">
        <f>SUM(B1026:B1030)</f>
        <v>0</v>
      </c>
      <c r="C1025" s="56"/>
    </row>
    <row r="1026" spans="1:3" ht="13.5">
      <c r="A1026" s="30" t="s">
        <v>836</v>
      </c>
      <c r="B1026" s="56"/>
      <c r="C1026" s="56"/>
    </row>
    <row r="1027" spans="1:3" ht="13.5">
      <c r="A1027" s="30" t="s">
        <v>837</v>
      </c>
      <c r="B1027" s="56"/>
      <c r="C1027" s="56"/>
    </row>
    <row r="1028" spans="1:3" ht="13.5">
      <c r="A1028" s="30" t="s">
        <v>838</v>
      </c>
      <c r="B1028" s="56"/>
      <c r="C1028" s="56"/>
    </row>
    <row r="1029" spans="1:3" ht="13.5">
      <c r="A1029" s="30" t="s">
        <v>839</v>
      </c>
      <c r="B1029" s="56"/>
      <c r="C1029" s="56"/>
    </row>
    <row r="1030" spans="1:3" ht="13.5">
      <c r="A1030" s="30" t="s">
        <v>840</v>
      </c>
      <c r="B1030" s="56"/>
      <c r="C1030" s="56"/>
    </row>
    <row r="1031" spans="1:3" ht="13.5">
      <c r="A1031" s="30" t="s">
        <v>841</v>
      </c>
      <c r="B1031" s="56">
        <f>SUM(B1032,B1042,B1048)</f>
        <v>0</v>
      </c>
      <c r="C1031" s="56"/>
    </row>
    <row r="1032" spans="1:3" ht="13.5">
      <c r="A1032" s="30" t="s">
        <v>842</v>
      </c>
      <c r="B1032" s="57">
        <f>SUM(B1033:B1041)</f>
        <v>0</v>
      </c>
      <c r="C1032" s="56"/>
    </row>
    <row r="1033" spans="1:3" ht="13.5">
      <c r="A1033" s="30" t="s">
        <v>65</v>
      </c>
      <c r="B1033" s="56"/>
      <c r="C1033" s="56"/>
    </row>
    <row r="1034" spans="1:3" ht="13.5">
      <c r="A1034" s="30" t="s">
        <v>66</v>
      </c>
      <c r="B1034" s="56"/>
      <c r="C1034" s="56"/>
    </row>
    <row r="1035" spans="1:3" ht="13.5">
      <c r="A1035" s="30" t="s">
        <v>67</v>
      </c>
      <c r="B1035" s="56"/>
      <c r="C1035" s="56"/>
    </row>
    <row r="1036" spans="1:3" ht="13.5">
      <c r="A1036" s="30" t="s">
        <v>843</v>
      </c>
      <c r="B1036" s="56"/>
      <c r="C1036" s="56"/>
    </row>
    <row r="1037" spans="1:3" ht="13.5">
      <c r="A1037" s="30" t="s">
        <v>844</v>
      </c>
      <c r="B1037" s="56"/>
      <c r="C1037" s="56"/>
    </row>
    <row r="1038" spans="1:3" ht="13.5">
      <c r="A1038" s="30" t="s">
        <v>845</v>
      </c>
      <c r="B1038" s="56"/>
      <c r="C1038" s="56"/>
    </row>
    <row r="1039" spans="1:3" ht="13.5">
      <c r="A1039" s="30" t="s">
        <v>846</v>
      </c>
      <c r="B1039" s="56"/>
      <c r="C1039" s="56"/>
    </row>
    <row r="1040" spans="1:3" ht="13.5">
      <c r="A1040" s="30" t="s">
        <v>74</v>
      </c>
      <c r="B1040" s="56"/>
      <c r="C1040" s="56"/>
    </row>
    <row r="1041" spans="1:3" ht="13.5">
      <c r="A1041" s="30" t="s">
        <v>847</v>
      </c>
      <c r="B1041" s="56"/>
      <c r="C1041" s="56"/>
    </row>
    <row r="1042" spans="1:3" ht="13.5">
      <c r="A1042" s="30" t="s">
        <v>848</v>
      </c>
      <c r="B1042" s="57">
        <f>SUM(B1043:B1047)</f>
        <v>0</v>
      </c>
      <c r="C1042" s="56"/>
    </row>
    <row r="1043" spans="1:3" ht="13.5">
      <c r="A1043" s="30" t="s">
        <v>65</v>
      </c>
      <c r="B1043" s="56"/>
      <c r="C1043" s="56"/>
    </row>
    <row r="1044" spans="1:3" ht="13.5">
      <c r="A1044" s="30" t="s">
        <v>66</v>
      </c>
      <c r="B1044" s="56"/>
      <c r="C1044" s="56"/>
    </row>
    <row r="1045" spans="1:3" ht="13.5">
      <c r="A1045" s="30" t="s">
        <v>67</v>
      </c>
      <c r="B1045" s="56"/>
      <c r="C1045" s="56"/>
    </row>
    <row r="1046" spans="1:3" ht="13.5">
      <c r="A1046" s="30" t="s">
        <v>849</v>
      </c>
      <c r="B1046" s="56"/>
      <c r="C1046" s="56"/>
    </row>
    <row r="1047" spans="1:3" ht="13.5">
      <c r="A1047" s="30" t="s">
        <v>850</v>
      </c>
      <c r="B1047" s="56"/>
      <c r="C1047" s="56"/>
    </row>
    <row r="1048" spans="1:3" ht="13.5">
      <c r="A1048" s="30" t="s">
        <v>851</v>
      </c>
      <c r="B1048" s="57">
        <f>SUM(B1049:B1050)</f>
        <v>0</v>
      </c>
      <c r="C1048" s="56"/>
    </row>
    <row r="1049" spans="1:3" ht="13.5">
      <c r="A1049" s="30" t="s">
        <v>852</v>
      </c>
      <c r="B1049" s="56"/>
      <c r="C1049" s="56"/>
    </row>
    <row r="1050" spans="1:3" ht="13.5">
      <c r="A1050" s="30" t="s">
        <v>853</v>
      </c>
      <c r="B1050" s="56"/>
      <c r="C1050" s="56"/>
    </row>
    <row r="1051" spans="1:3" ht="13.5">
      <c r="A1051" s="30" t="s">
        <v>854</v>
      </c>
      <c r="B1051" s="56">
        <f>SUM(B1052,B1059,B1069,B1075,B1078)</f>
        <v>0</v>
      </c>
      <c r="C1051" s="56"/>
    </row>
    <row r="1052" spans="1:3" ht="13.5">
      <c r="A1052" s="30" t="s">
        <v>855</v>
      </c>
      <c r="B1052" s="57">
        <f>SUM(B1053:B1058)</f>
        <v>0</v>
      </c>
      <c r="C1052" s="56"/>
    </row>
    <row r="1053" spans="1:3" ht="13.5">
      <c r="A1053" s="30" t="s">
        <v>65</v>
      </c>
      <c r="B1053" s="56"/>
      <c r="C1053" s="56"/>
    </row>
    <row r="1054" spans="1:3" ht="13.5">
      <c r="A1054" s="30" t="s">
        <v>66</v>
      </c>
      <c r="B1054" s="56"/>
      <c r="C1054" s="56"/>
    </row>
    <row r="1055" spans="1:3" ht="13.5">
      <c r="A1055" s="30" t="s">
        <v>67</v>
      </c>
      <c r="B1055" s="56"/>
      <c r="C1055" s="56"/>
    </row>
    <row r="1056" spans="1:3" ht="13.5">
      <c r="A1056" s="30" t="s">
        <v>856</v>
      </c>
      <c r="B1056" s="56"/>
      <c r="C1056" s="56"/>
    </row>
    <row r="1057" spans="1:3" ht="13.5">
      <c r="A1057" s="30" t="s">
        <v>74</v>
      </c>
      <c r="B1057" s="56"/>
      <c r="C1057" s="56"/>
    </row>
    <row r="1058" spans="1:3" ht="13.5">
      <c r="A1058" s="30" t="s">
        <v>857</v>
      </c>
      <c r="B1058" s="56"/>
      <c r="C1058" s="56"/>
    </row>
    <row r="1059" spans="1:3" ht="13.5">
      <c r="A1059" s="30" t="s">
        <v>858</v>
      </c>
      <c r="B1059" s="57">
        <f>SUM(B1060:B1068)</f>
        <v>0</v>
      </c>
      <c r="C1059" s="56"/>
    </row>
    <row r="1060" spans="1:3" ht="13.5">
      <c r="A1060" s="30" t="s">
        <v>859</v>
      </c>
      <c r="B1060" s="56"/>
      <c r="C1060" s="56"/>
    </row>
    <row r="1061" spans="1:3" ht="13.5">
      <c r="A1061" s="30" t="s">
        <v>860</v>
      </c>
      <c r="B1061" s="56"/>
      <c r="C1061" s="56"/>
    </row>
    <row r="1062" spans="1:3" ht="13.5">
      <c r="A1062" s="30" t="s">
        <v>861</v>
      </c>
      <c r="B1062" s="56"/>
      <c r="C1062" s="56"/>
    </row>
    <row r="1063" spans="1:3" ht="13.5">
      <c r="A1063" s="30" t="s">
        <v>862</v>
      </c>
      <c r="B1063" s="56"/>
      <c r="C1063" s="56"/>
    </row>
    <row r="1064" spans="1:3" ht="13.5">
      <c r="A1064" s="30" t="s">
        <v>863</v>
      </c>
      <c r="B1064" s="56"/>
      <c r="C1064" s="56"/>
    </row>
    <row r="1065" spans="1:3" ht="13.5">
      <c r="A1065" s="30" t="s">
        <v>864</v>
      </c>
      <c r="B1065" s="56"/>
      <c r="C1065" s="56"/>
    </row>
    <row r="1066" spans="1:3" ht="13.5">
      <c r="A1066" s="30" t="s">
        <v>865</v>
      </c>
      <c r="B1066" s="56"/>
      <c r="C1066" s="56"/>
    </row>
    <row r="1067" spans="1:3" ht="13.5">
      <c r="A1067" s="30" t="s">
        <v>866</v>
      </c>
      <c r="B1067" s="56"/>
      <c r="C1067" s="56"/>
    </row>
    <row r="1068" spans="1:3" ht="13.5">
      <c r="A1068" s="30" t="s">
        <v>867</v>
      </c>
      <c r="B1068" s="56"/>
      <c r="C1068" s="56"/>
    </row>
    <row r="1069" spans="1:3" ht="13.5">
      <c r="A1069" s="30" t="s">
        <v>868</v>
      </c>
      <c r="B1069" s="57">
        <f>SUM(B1070:B1074)</f>
        <v>0</v>
      </c>
      <c r="C1069" s="56"/>
    </row>
    <row r="1070" spans="1:3" ht="13.5">
      <c r="A1070" s="30" t="s">
        <v>869</v>
      </c>
      <c r="B1070" s="56"/>
      <c r="C1070" s="56"/>
    </row>
    <row r="1071" spans="1:3" ht="13.5">
      <c r="A1071" s="18" t="s">
        <v>870</v>
      </c>
      <c r="B1071" s="56"/>
      <c r="C1071" s="56"/>
    </row>
    <row r="1072" spans="1:3" ht="13.5">
      <c r="A1072" s="30" t="s">
        <v>871</v>
      </c>
      <c r="B1072" s="56"/>
      <c r="C1072" s="56"/>
    </row>
    <row r="1073" spans="1:3" ht="13.5">
      <c r="A1073" s="30" t="s">
        <v>872</v>
      </c>
      <c r="B1073" s="56"/>
      <c r="C1073" s="56"/>
    </row>
    <row r="1074" spans="1:3" ht="13.5">
      <c r="A1074" s="30" t="s">
        <v>873</v>
      </c>
      <c r="B1074" s="56"/>
      <c r="C1074" s="56"/>
    </row>
    <row r="1075" spans="1:3" ht="13.5">
      <c r="A1075" s="30" t="s">
        <v>874</v>
      </c>
      <c r="B1075" s="57">
        <f>SUM(B1076:B1077)</f>
        <v>0</v>
      </c>
      <c r="C1075" s="56"/>
    </row>
    <row r="1076" spans="1:3" ht="13.5">
      <c r="A1076" s="30" t="s">
        <v>875</v>
      </c>
      <c r="B1076" s="56"/>
      <c r="C1076" s="56"/>
    </row>
    <row r="1077" spans="1:3" ht="13.5">
      <c r="A1077" s="30" t="s">
        <v>876</v>
      </c>
      <c r="B1077" s="56"/>
      <c r="C1077" s="56"/>
    </row>
    <row r="1078" spans="1:3" ht="13.5">
      <c r="A1078" s="30" t="s">
        <v>877</v>
      </c>
      <c r="B1078" s="57">
        <f>SUM(B1079:B1080)</f>
        <v>0</v>
      </c>
      <c r="C1078" s="56"/>
    </row>
    <row r="1079" spans="1:3" ht="13.5">
      <c r="A1079" s="30" t="s">
        <v>878</v>
      </c>
      <c r="B1079" s="56"/>
      <c r="C1079" s="56"/>
    </row>
    <row r="1080" spans="1:3" ht="13.5">
      <c r="A1080" s="30" t="s">
        <v>879</v>
      </c>
      <c r="B1080" s="56"/>
      <c r="C1080" s="56"/>
    </row>
    <row r="1081" spans="1:3" ht="13.5">
      <c r="A1081" s="30" t="s">
        <v>880</v>
      </c>
      <c r="B1081" s="57">
        <f>SUM(B1082:B1090)</f>
        <v>0</v>
      </c>
      <c r="C1081" s="56"/>
    </row>
    <row r="1082" spans="1:3" ht="13.5">
      <c r="A1082" s="30" t="s">
        <v>881</v>
      </c>
      <c r="B1082" s="56"/>
      <c r="C1082" s="56"/>
    </row>
    <row r="1083" spans="1:3" ht="13.5">
      <c r="A1083" s="30" t="s">
        <v>882</v>
      </c>
      <c r="B1083" s="56"/>
      <c r="C1083" s="56"/>
    </row>
    <row r="1084" spans="1:3" ht="13.5">
      <c r="A1084" s="30" t="s">
        <v>883</v>
      </c>
      <c r="B1084" s="56"/>
      <c r="C1084" s="56"/>
    </row>
    <row r="1085" spans="1:3" ht="13.5">
      <c r="A1085" s="30" t="s">
        <v>884</v>
      </c>
      <c r="B1085" s="56"/>
      <c r="C1085" s="56"/>
    </row>
    <row r="1086" spans="1:3" ht="13.5">
      <c r="A1086" s="30" t="s">
        <v>885</v>
      </c>
      <c r="B1086" s="56"/>
      <c r="C1086" s="56"/>
    </row>
    <row r="1087" spans="1:3" ht="13.5">
      <c r="A1087" s="30" t="s">
        <v>886</v>
      </c>
      <c r="B1087" s="56"/>
      <c r="C1087" s="56"/>
    </row>
    <row r="1088" spans="1:3" ht="13.5">
      <c r="A1088" s="30" t="s">
        <v>887</v>
      </c>
      <c r="B1088" s="56"/>
      <c r="C1088" s="56"/>
    </row>
    <row r="1089" spans="1:3" ht="13.5">
      <c r="A1089" s="30" t="s">
        <v>888</v>
      </c>
      <c r="B1089" s="56"/>
      <c r="C1089" s="56"/>
    </row>
    <row r="1090" spans="1:3" ht="13.5">
      <c r="A1090" s="30" t="s">
        <v>889</v>
      </c>
      <c r="B1090" s="56"/>
      <c r="C1090" s="56"/>
    </row>
    <row r="1091" spans="1:3" ht="13.5">
      <c r="A1091" s="30" t="s">
        <v>890</v>
      </c>
      <c r="B1091" s="56">
        <f>SUM(B1092,B1119,B1134)</f>
        <v>0</v>
      </c>
      <c r="C1091" s="56"/>
    </row>
    <row r="1092" spans="1:3" ht="13.5">
      <c r="A1092" s="30" t="s">
        <v>891</v>
      </c>
      <c r="B1092" s="57">
        <f>SUM(B1093:B1118)</f>
        <v>0</v>
      </c>
      <c r="C1092" s="56"/>
    </row>
    <row r="1093" spans="1:3" ht="13.5">
      <c r="A1093" s="30" t="s">
        <v>65</v>
      </c>
      <c r="B1093" s="56"/>
      <c r="C1093" s="56"/>
    </row>
    <row r="1094" spans="1:3" ht="13.5">
      <c r="A1094" s="30" t="s">
        <v>66</v>
      </c>
      <c r="B1094" s="56"/>
      <c r="C1094" s="56"/>
    </row>
    <row r="1095" spans="1:3" ht="13.5">
      <c r="A1095" s="30" t="s">
        <v>67</v>
      </c>
      <c r="B1095" s="56"/>
      <c r="C1095" s="56"/>
    </row>
    <row r="1096" spans="1:3" ht="13.5">
      <c r="A1096" s="30" t="s">
        <v>892</v>
      </c>
      <c r="B1096" s="56"/>
      <c r="C1096" s="56"/>
    </row>
    <row r="1097" spans="1:3" ht="13.5">
      <c r="A1097" s="30" t="s">
        <v>893</v>
      </c>
      <c r="B1097" s="56"/>
      <c r="C1097" s="56"/>
    </row>
    <row r="1098" spans="1:3" ht="13.5">
      <c r="A1098" s="30" t="s">
        <v>894</v>
      </c>
      <c r="B1098" s="56"/>
      <c r="C1098" s="56"/>
    </row>
    <row r="1099" spans="1:3" ht="13.5">
      <c r="A1099" s="30" t="s">
        <v>895</v>
      </c>
      <c r="B1099" s="56"/>
      <c r="C1099" s="56"/>
    </row>
    <row r="1100" spans="1:3" ht="13.5">
      <c r="A1100" s="30" t="s">
        <v>896</v>
      </c>
      <c r="B1100" s="56"/>
      <c r="C1100" s="56"/>
    </row>
    <row r="1101" spans="1:3" ht="13.5">
      <c r="A1101" s="30" t="s">
        <v>897</v>
      </c>
      <c r="B1101" s="56"/>
      <c r="C1101" s="56"/>
    </row>
    <row r="1102" spans="1:3" ht="13.5">
      <c r="A1102" s="30" t="s">
        <v>898</v>
      </c>
      <c r="B1102" s="56"/>
      <c r="C1102" s="56"/>
    </row>
    <row r="1103" spans="1:3" ht="13.5">
      <c r="A1103" s="30" t="s">
        <v>899</v>
      </c>
      <c r="B1103" s="56"/>
      <c r="C1103" s="56"/>
    </row>
    <row r="1104" spans="1:3" ht="13.5">
      <c r="A1104" s="30" t="s">
        <v>900</v>
      </c>
      <c r="B1104" s="56"/>
      <c r="C1104" s="56"/>
    </row>
    <row r="1105" spans="1:3" ht="13.5">
      <c r="A1105" s="30" t="s">
        <v>901</v>
      </c>
      <c r="B1105" s="56"/>
      <c r="C1105" s="56"/>
    </row>
    <row r="1106" spans="1:3" ht="13.5">
      <c r="A1106" s="30" t="s">
        <v>902</v>
      </c>
      <c r="B1106" s="56"/>
      <c r="C1106" s="56"/>
    </row>
    <row r="1107" spans="1:3" ht="13.5">
      <c r="A1107" s="30" t="s">
        <v>903</v>
      </c>
      <c r="B1107" s="56"/>
      <c r="C1107" s="56"/>
    </row>
    <row r="1108" spans="1:3" ht="13.5">
      <c r="A1108" s="30" t="s">
        <v>904</v>
      </c>
      <c r="B1108" s="56"/>
      <c r="C1108" s="56"/>
    </row>
    <row r="1109" spans="1:3" ht="13.5">
      <c r="A1109" s="30" t="s">
        <v>905</v>
      </c>
      <c r="B1109" s="56"/>
      <c r="C1109" s="56"/>
    </row>
    <row r="1110" spans="1:3" ht="13.5">
      <c r="A1110" s="30" t="s">
        <v>906</v>
      </c>
      <c r="B1110" s="56"/>
      <c r="C1110" s="56"/>
    </row>
    <row r="1111" spans="1:3" ht="13.5">
      <c r="A1111" s="30" t="s">
        <v>907</v>
      </c>
      <c r="B1111" s="56"/>
      <c r="C1111" s="56"/>
    </row>
    <row r="1112" spans="1:3" ht="13.5">
      <c r="A1112" s="30" t="s">
        <v>908</v>
      </c>
      <c r="B1112" s="56"/>
      <c r="C1112" s="56"/>
    </row>
    <row r="1113" spans="1:3" ht="13.5">
      <c r="A1113" s="30" t="s">
        <v>909</v>
      </c>
      <c r="B1113" s="56"/>
      <c r="C1113" s="56"/>
    </row>
    <row r="1114" spans="1:3" ht="13.5">
      <c r="A1114" s="30" t="s">
        <v>910</v>
      </c>
      <c r="B1114" s="56"/>
      <c r="C1114" s="56"/>
    </row>
    <row r="1115" spans="1:3" ht="13.5">
      <c r="A1115" s="30" t="s">
        <v>911</v>
      </c>
      <c r="B1115" s="56"/>
      <c r="C1115" s="56"/>
    </row>
    <row r="1116" spans="1:3" ht="13.5">
      <c r="A1116" s="30" t="s">
        <v>912</v>
      </c>
      <c r="B1116" s="56"/>
      <c r="C1116" s="56"/>
    </row>
    <row r="1117" spans="1:3" ht="13.5">
      <c r="A1117" s="30" t="s">
        <v>74</v>
      </c>
      <c r="B1117" s="56"/>
      <c r="C1117" s="56"/>
    </row>
    <row r="1118" spans="1:3" ht="13.5">
      <c r="A1118" s="30" t="s">
        <v>913</v>
      </c>
      <c r="B1118" s="56"/>
      <c r="C1118" s="56"/>
    </row>
    <row r="1119" spans="1:3" ht="13.5">
      <c r="A1119" s="30" t="s">
        <v>914</v>
      </c>
      <c r="B1119" s="57">
        <f>SUM(B1120:B1133)</f>
        <v>0</v>
      </c>
      <c r="C1119" s="56"/>
    </row>
    <row r="1120" spans="1:3" ht="13.5">
      <c r="A1120" s="30" t="s">
        <v>65</v>
      </c>
      <c r="B1120" s="56"/>
      <c r="C1120" s="56"/>
    </row>
    <row r="1121" spans="1:3" ht="13.5">
      <c r="A1121" s="30" t="s">
        <v>66</v>
      </c>
      <c r="B1121" s="56"/>
      <c r="C1121" s="56"/>
    </row>
    <row r="1122" spans="1:3" ht="13.5">
      <c r="A1122" s="30" t="s">
        <v>67</v>
      </c>
      <c r="B1122" s="56"/>
      <c r="C1122" s="56"/>
    </row>
    <row r="1123" spans="1:3" ht="13.5">
      <c r="A1123" s="30" t="s">
        <v>915</v>
      </c>
      <c r="B1123" s="56"/>
      <c r="C1123" s="56"/>
    </row>
    <row r="1124" spans="1:3" ht="13.5">
      <c r="A1124" s="30" t="s">
        <v>916</v>
      </c>
      <c r="B1124" s="56"/>
      <c r="C1124" s="56"/>
    </row>
    <row r="1125" spans="1:3" ht="13.5">
      <c r="A1125" s="30" t="s">
        <v>917</v>
      </c>
      <c r="B1125" s="56"/>
      <c r="C1125" s="56"/>
    </row>
    <row r="1126" spans="1:3" ht="13.5">
      <c r="A1126" s="30" t="s">
        <v>918</v>
      </c>
      <c r="B1126" s="56"/>
      <c r="C1126" s="56"/>
    </row>
    <row r="1127" spans="1:3" ht="13.5">
      <c r="A1127" s="30" t="s">
        <v>919</v>
      </c>
      <c r="B1127" s="56"/>
      <c r="C1127" s="56"/>
    </row>
    <row r="1128" spans="1:3" ht="13.5">
      <c r="A1128" s="30" t="s">
        <v>920</v>
      </c>
      <c r="B1128" s="56"/>
      <c r="C1128" s="56"/>
    </row>
    <row r="1129" spans="1:3" ht="13.5">
      <c r="A1129" s="30" t="s">
        <v>921</v>
      </c>
      <c r="B1129" s="56"/>
      <c r="C1129" s="56"/>
    </row>
    <row r="1130" spans="1:3" ht="13.5">
      <c r="A1130" s="30" t="s">
        <v>922</v>
      </c>
      <c r="B1130" s="56"/>
      <c r="C1130" s="56"/>
    </row>
    <row r="1131" spans="1:3" ht="13.5">
      <c r="A1131" s="30" t="s">
        <v>923</v>
      </c>
      <c r="B1131" s="56"/>
      <c r="C1131" s="56"/>
    </row>
    <row r="1132" spans="1:3" ht="13.5">
      <c r="A1132" s="30" t="s">
        <v>924</v>
      </c>
      <c r="B1132" s="56"/>
      <c r="C1132" s="56"/>
    </row>
    <row r="1133" spans="1:3" ht="13.5">
      <c r="A1133" s="30" t="s">
        <v>925</v>
      </c>
      <c r="B1133" s="56"/>
      <c r="C1133" s="56"/>
    </row>
    <row r="1134" spans="1:3" ht="13.5">
      <c r="A1134" s="30" t="s">
        <v>926</v>
      </c>
      <c r="B1134" s="56"/>
      <c r="C1134" s="56"/>
    </row>
    <row r="1135" spans="1:3" ht="13.5">
      <c r="A1135" s="30" t="s">
        <v>927</v>
      </c>
      <c r="B1135" s="56">
        <f>SUM(B1136,B1147,B1151)</f>
        <v>30211</v>
      </c>
      <c r="C1135" s="56"/>
    </row>
    <row r="1136" spans="1:3" ht="13.5">
      <c r="A1136" s="30" t="s">
        <v>928</v>
      </c>
      <c r="B1136" s="57">
        <f>SUM(B1137:B1146)</f>
        <v>3500</v>
      </c>
      <c r="C1136" s="56"/>
    </row>
    <row r="1137" spans="1:3" ht="13.5">
      <c r="A1137" s="30" t="s">
        <v>929</v>
      </c>
      <c r="B1137" s="56"/>
      <c r="C1137" s="56"/>
    </row>
    <row r="1138" spans="1:3" ht="13.5">
      <c r="A1138" s="30" t="s">
        <v>930</v>
      </c>
      <c r="B1138" s="56"/>
      <c r="C1138" s="56"/>
    </row>
    <row r="1139" spans="1:3" ht="13.5">
      <c r="A1139" s="30" t="s">
        <v>931</v>
      </c>
      <c r="B1139" s="56"/>
      <c r="C1139" s="56"/>
    </row>
    <row r="1140" spans="1:3" ht="13.5">
      <c r="A1140" s="30" t="s">
        <v>932</v>
      </c>
      <c r="B1140" s="56"/>
      <c r="C1140" s="56"/>
    </row>
    <row r="1141" spans="1:3" ht="13.5">
      <c r="A1141" s="30" t="s">
        <v>933</v>
      </c>
      <c r="B1141" s="56"/>
      <c r="C1141" s="56"/>
    </row>
    <row r="1142" spans="1:3" ht="13.5">
      <c r="A1142" s="30" t="s">
        <v>934</v>
      </c>
      <c r="B1142" s="56"/>
      <c r="C1142" s="56"/>
    </row>
    <row r="1143" spans="1:3" ht="13.5">
      <c r="A1143" s="30" t="s">
        <v>935</v>
      </c>
      <c r="B1143" s="56"/>
      <c r="C1143" s="56"/>
    </row>
    <row r="1144" spans="1:3" ht="13.5">
      <c r="A1144" s="30" t="s">
        <v>936</v>
      </c>
      <c r="B1144" s="56">
        <v>3500</v>
      </c>
      <c r="C1144" s="56"/>
    </row>
    <row r="1145" spans="1:3" ht="13.5">
      <c r="A1145" s="30" t="s">
        <v>937</v>
      </c>
      <c r="B1145" s="56"/>
      <c r="C1145" s="56"/>
    </row>
    <row r="1146" spans="1:3" ht="13.5">
      <c r="A1146" s="30" t="s">
        <v>938</v>
      </c>
      <c r="B1146" s="56"/>
      <c r="C1146" s="56"/>
    </row>
    <row r="1147" spans="1:3" ht="13.5">
      <c r="A1147" s="30" t="s">
        <v>939</v>
      </c>
      <c r="B1147" s="57">
        <f>SUM(B1148:B1150)</f>
        <v>26711</v>
      </c>
      <c r="C1147" s="56"/>
    </row>
    <row r="1148" spans="1:3" ht="13.5">
      <c r="A1148" s="30" t="s">
        <v>940</v>
      </c>
      <c r="B1148" s="56">
        <v>10736</v>
      </c>
      <c r="C1148" s="56"/>
    </row>
    <row r="1149" spans="1:3" ht="13.5">
      <c r="A1149" s="30" t="s">
        <v>941</v>
      </c>
      <c r="B1149" s="56">
        <v>15975</v>
      </c>
      <c r="C1149" s="56"/>
    </row>
    <row r="1150" spans="1:3" ht="13.5">
      <c r="A1150" s="30" t="s">
        <v>942</v>
      </c>
      <c r="B1150" s="56"/>
      <c r="C1150" s="56"/>
    </row>
    <row r="1151" spans="1:3" ht="13.5">
      <c r="A1151" s="30" t="s">
        <v>943</v>
      </c>
      <c r="B1151" s="57">
        <f>SUM(B1152:B1154)</f>
        <v>0</v>
      </c>
      <c r="C1151" s="56"/>
    </row>
    <row r="1152" spans="1:3" ht="13.5">
      <c r="A1152" s="30" t="s">
        <v>944</v>
      </c>
      <c r="B1152" s="56"/>
      <c r="C1152" s="56"/>
    </row>
    <row r="1153" spans="1:3" ht="13.5">
      <c r="A1153" s="30" t="s">
        <v>945</v>
      </c>
      <c r="B1153" s="56"/>
      <c r="C1153" s="56"/>
    </row>
    <row r="1154" spans="1:3" ht="13.5">
      <c r="A1154" s="30" t="s">
        <v>946</v>
      </c>
      <c r="B1154" s="56"/>
      <c r="C1154" s="56"/>
    </row>
    <row r="1155" spans="1:3" ht="13.5">
      <c r="A1155" s="30" t="s">
        <v>947</v>
      </c>
      <c r="B1155" s="56">
        <f>SUM(B1156,B1174,B1180,B1186)</f>
        <v>0</v>
      </c>
      <c r="C1155" s="56"/>
    </row>
    <row r="1156" spans="1:3" ht="13.5">
      <c r="A1156" s="30" t="s">
        <v>948</v>
      </c>
      <c r="B1156" s="57">
        <f>SUM(B1157:B1173)</f>
        <v>0</v>
      </c>
      <c r="C1156" s="56"/>
    </row>
    <row r="1157" spans="1:3" ht="13.5">
      <c r="A1157" s="30" t="s">
        <v>65</v>
      </c>
      <c r="B1157" s="56"/>
      <c r="C1157" s="56"/>
    </row>
    <row r="1158" spans="1:3" ht="13.5">
      <c r="A1158" s="30" t="s">
        <v>66</v>
      </c>
      <c r="B1158" s="56"/>
      <c r="C1158" s="56"/>
    </row>
    <row r="1159" spans="1:3" ht="13.5">
      <c r="A1159" s="30" t="s">
        <v>67</v>
      </c>
      <c r="B1159" s="56"/>
      <c r="C1159" s="56"/>
    </row>
    <row r="1160" spans="1:3" ht="13.5">
      <c r="A1160" s="30" t="s">
        <v>949</v>
      </c>
      <c r="B1160" s="56"/>
      <c r="C1160" s="56"/>
    </row>
    <row r="1161" spans="1:3" ht="13.5">
      <c r="A1161" s="30" t="s">
        <v>950</v>
      </c>
      <c r="B1161" s="56"/>
      <c r="C1161" s="56"/>
    </row>
    <row r="1162" spans="1:3" ht="13.5">
      <c r="A1162" s="30" t="s">
        <v>951</v>
      </c>
      <c r="B1162" s="56"/>
      <c r="C1162" s="56"/>
    </row>
    <row r="1163" spans="1:3" ht="13.5">
      <c r="A1163" s="30" t="s">
        <v>952</v>
      </c>
      <c r="B1163" s="56"/>
      <c r="C1163" s="56"/>
    </row>
    <row r="1164" spans="1:3" ht="13.5">
      <c r="A1164" s="30" t="s">
        <v>953</v>
      </c>
      <c r="B1164" s="56"/>
      <c r="C1164" s="56"/>
    </row>
    <row r="1165" spans="1:3" ht="13.5">
      <c r="A1165" s="30" t="s">
        <v>954</v>
      </c>
      <c r="B1165" s="56"/>
      <c r="C1165" s="56"/>
    </row>
    <row r="1166" spans="1:3" ht="13.5">
      <c r="A1166" s="30" t="s">
        <v>955</v>
      </c>
      <c r="B1166" s="56"/>
      <c r="C1166" s="56"/>
    </row>
    <row r="1167" spans="1:3" ht="13.5">
      <c r="A1167" s="30" t="s">
        <v>956</v>
      </c>
      <c r="B1167" s="56"/>
      <c r="C1167" s="56"/>
    </row>
    <row r="1168" spans="1:3" ht="13.5">
      <c r="A1168" s="30" t="s">
        <v>957</v>
      </c>
      <c r="B1168" s="56"/>
      <c r="C1168" s="56"/>
    </row>
    <row r="1169" spans="1:3" ht="13.5">
      <c r="A1169" s="30" t="s">
        <v>958</v>
      </c>
      <c r="B1169" s="56"/>
      <c r="C1169" s="56"/>
    </row>
    <row r="1170" spans="1:3" ht="13.5">
      <c r="A1170" s="30" t="s">
        <v>959</v>
      </c>
      <c r="B1170" s="56"/>
      <c r="C1170" s="56"/>
    </row>
    <row r="1171" spans="1:3" ht="13.5">
      <c r="A1171" s="30" t="s">
        <v>960</v>
      </c>
      <c r="B1171" s="56"/>
      <c r="C1171" s="56"/>
    </row>
    <row r="1172" spans="1:3" ht="13.5">
      <c r="A1172" s="30" t="s">
        <v>74</v>
      </c>
      <c r="B1172" s="56"/>
      <c r="C1172" s="56"/>
    </row>
    <row r="1173" spans="1:3" ht="13.5">
      <c r="A1173" s="30" t="s">
        <v>961</v>
      </c>
      <c r="B1173" s="56"/>
      <c r="C1173" s="56"/>
    </row>
    <row r="1174" spans="1:3" ht="13.5">
      <c r="A1174" s="30" t="s">
        <v>962</v>
      </c>
      <c r="B1174" s="57">
        <f>SUM(B1175:B1179)</f>
        <v>0</v>
      </c>
      <c r="C1174" s="56"/>
    </row>
    <row r="1175" spans="1:3" ht="13.5">
      <c r="A1175" s="30" t="s">
        <v>963</v>
      </c>
      <c r="B1175" s="56"/>
      <c r="C1175" s="56"/>
    </row>
    <row r="1176" spans="1:3" ht="13.5">
      <c r="A1176" s="30" t="s">
        <v>964</v>
      </c>
      <c r="B1176" s="56"/>
      <c r="C1176" s="56"/>
    </row>
    <row r="1177" spans="1:3" ht="13.5">
      <c r="A1177" s="30" t="s">
        <v>965</v>
      </c>
      <c r="B1177" s="56"/>
      <c r="C1177" s="56"/>
    </row>
    <row r="1178" spans="1:3" ht="13.5">
      <c r="A1178" s="30" t="s">
        <v>966</v>
      </c>
      <c r="B1178" s="56"/>
      <c r="C1178" s="56"/>
    </row>
    <row r="1179" spans="1:3" ht="13.5">
      <c r="A1179" s="30" t="s">
        <v>967</v>
      </c>
      <c r="B1179" s="56"/>
      <c r="C1179" s="56"/>
    </row>
    <row r="1180" spans="1:3" ht="13.5">
      <c r="A1180" s="30" t="s">
        <v>968</v>
      </c>
      <c r="B1180" s="57">
        <f>SUM(B1181:B1185)</f>
        <v>0</v>
      </c>
      <c r="C1180" s="56"/>
    </row>
    <row r="1181" spans="1:3" ht="13.5">
      <c r="A1181" s="30" t="s">
        <v>969</v>
      </c>
      <c r="B1181" s="56"/>
      <c r="C1181" s="56"/>
    </row>
    <row r="1182" spans="1:3" ht="13.5">
      <c r="A1182" s="30" t="s">
        <v>970</v>
      </c>
      <c r="B1182" s="56"/>
      <c r="C1182" s="56"/>
    </row>
    <row r="1183" spans="1:3" ht="13.5">
      <c r="A1183" s="30" t="s">
        <v>971</v>
      </c>
      <c r="B1183" s="56"/>
      <c r="C1183" s="56"/>
    </row>
    <row r="1184" spans="1:3" ht="13.5">
      <c r="A1184" s="30" t="s">
        <v>972</v>
      </c>
      <c r="B1184" s="56"/>
      <c r="C1184" s="56"/>
    </row>
    <row r="1185" spans="1:3" ht="13.5">
      <c r="A1185" s="30" t="s">
        <v>973</v>
      </c>
      <c r="B1185" s="56"/>
      <c r="C1185" s="56"/>
    </row>
    <row r="1186" spans="1:3" ht="13.5">
      <c r="A1186" s="30" t="s">
        <v>974</v>
      </c>
      <c r="B1186" s="57">
        <f>SUM(B1187:B1198)</f>
        <v>0</v>
      </c>
      <c r="C1186" s="56"/>
    </row>
    <row r="1187" spans="1:3" ht="13.5">
      <c r="A1187" s="30" t="s">
        <v>975</v>
      </c>
      <c r="B1187" s="56"/>
      <c r="C1187" s="56"/>
    </row>
    <row r="1188" spans="1:3" ht="13.5">
      <c r="A1188" s="30" t="s">
        <v>976</v>
      </c>
      <c r="B1188" s="56"/>
      <c r="C1188" s="56"/>
    </row>
    <row r="1189" spans="1:3" ht="13.5">
      <c r="A1189" s="30" t="s">
        <v>977</v>
      </c>
      <c r="B1189" s="56"/>
      <c r="C1189" s="56"/>
    </row>
    <row r="1190" spans="1:3" ht="13.5">
      <c r="A1190" s="30" t="s">
        <v>978</v>
      </c>
      <c r="B1190" s="56"/>
      <c r="C1190" s="56"/>
    </row>
    <row r="1191" spans="1:3" ht="13.5">
      <c r="A1191" s="30" t="s">
        <v>979</v>
      </c>
      <c r="B1191" s="56"/>
      <c r="C1191" s="56"/>
    </row>
    <row r="1192" spans="1:3" ht="13.5">
      <c r="A1192" s="30" t="s">
        <v>980</v>
      </c>
      <c r="B1192" s="56"/>
      <c r="C1192" s="56"/>
    </row>
    <row r="1193" spans="1:3" ht="13.5">
      <c r="A1193" s="30" t="s">
        <v>981</v>
      </c>
      <c r="B1193" s="56"/>
      <c r="C1193" s="56"/>
    </row>
    <row r="1194" spans="1:3" ht="13.5">
      <c r="A1194" s="30" t="s">
        <v>982</v>
      </c>
      <c r="B1194" s="56"/>
      <c r="C1194" s="56"/>
    </row>
    <row r="1195" spans="1:3" ht="13.5">
      <c r="A1195" s="30" t="s">
        <v>983</v>
      </c>
      <c r="B1195" s="56"/>
      <c r="C1195" s="56"/>
    </row>
    <row r="1196" spans="1:3" ht="13.5">
      <c r="A1196" s="30" t="s">
        <v>984</v>
      </c>
      <c r="B1196" s="56"/>
      <c r="C1196" s="56"/>
    </row>
    <row r="1197" spans="1:3" ht="13.5">
      <c r="A1197" s="30" t="s">
        <v>985</v>
      </c>
      <c r="B1197" s="56"/>
      <c r="C1197" s="56"/>
    </row>
    <row r="1198" spans="1:3" ht="13.5">
      <c r="A1198" s="30" t="s">
        <v>986</v>
      </c>
      <c r="B1198" s="56"/>
      <c r="C1198" s="56"/>
    </row>
    <row r="1199" spans="1:3" ht="13.5">
      <c r="A1199" s="30" t="s">
        <v>987</v>
      </c>
      <c r="B1199" s="56">
        <f>SUM(B1200,B1212,B1218,B1224,B1232,B1245,B1249,B1253)</f>
        <v>536</v>
      </c>
      <c r="C1199" s="56"/>
    </row>
    <row r="1200" spans="1:3" ht="13.5">
      <c r="A1200" s="30" t="s">
        <v>988</v>
      </c>
      <c r="B1200" s="57">
        <f>SUM(B1201:B1211)</f>
        <v>483</v>
      </c>
      <c r="C1200" s="56"/>
    </row>
    <row r="1201" spans="1:3" ht="13.5">
      <c r="A1201" s="30" t="s">
        <v>65</v>
      </c>
      <c r="B1201" s="56"/>
      <c r="C1201" s="56"/>
    </row>
    <row r="1202" spans="1:3" ht="13.5">
      <c r="A1202" s="30" t="s">
        <v>66</v>
      </c>
      <c r="B1202" s="56"/>
      <c r="C1202" s="56"/>
    </row>
    <row r="1203" spans="1:3" ht="13.5">
      <c r="A1203" s="30" t="s">
        <v>67</v>
      </c>
      <c r="B1203" s="56"/>
      <c r="C1203" s="56"/>
    </row>
    <row r="1204" spans="1:3" ht="13.5">
      <c r="A1204" s="30" t="s">
        <v>989</v>
      </c>
      <c r="B1204" s="56"/>
      <c r="C1204" s="56"/>
    </row>
    <row r="1205" spans="1:3" ht="13.5">
      <c r="A1205" s="30" t="s">
        <v>990</v>
      </c>
      <c r="B1205" s="56"/>
      <c r="C1205" s="56"/>
    </row>
    <row r="1206" spans="1:3" ht="13.5">
      <c r="A1206" s="30" t="s">
        <v>991</v>
      </c>
      <c r="B1206" s="56">
        <v>483</v>
      </c>
      <c r="C1206" s="56"/>
    </row>
    <row r="1207" spans="1:3" ht="13.5">
      <c r="A1207" s="30" t="s">
        <v>992</v>
      </c>
      <c r="B1207" s="56"/>
      <c r="C1207" s="56"/>
    </row>
    <row r="1208" spans="1:3" ht="13.5">
      <c r="A1208" s="30" t="s">
        <v>993</v>
      </c>
      <c r="B1208" s="56"/>
      <c r="C1208" s="56"/>
    </row>
    <row r="1209" spans="1:3" ht="13.5">
      <c r="A1209" s="30" t="s">
        <v>994</v>
      </c>
      <c r="B1209" s="56"/>
      <c r="C1209" s="56"/>
    </row>
    <row r="1210" spans="1:3" ht="13.5">
      <c r="A1210" s="30" t="s">
        <v>74</v>
      </c>
      <c r="B1210" s="56"/>
      <c r="C1210" s="56"/>
    </row>
    <row r="1211" spans="1:3" ht="13.5">
      <c r="A1211" s="30" t="s">
        <v>995</v>
      </c>
      <c r="B1211" s="56"/>
      <c r="C1211" s="56"/>
    </row>
    <row r="1212" spans="1:3" ht="13.5">
      <c r="A1212" s="30" t="s">
        <v>996</v>
      </c>
      <c r="B1212" s="57">
        <f>SUM(B1213:B1217)</f>
        <v>53</v>
      </c>
      <c r="C1212" s="56"/>
    </row>
    <row r="1213" spans="1:3" ht="13.5">
      <c r="A1213" s="30" t="s">
        <v>65</v>
      </c>
      <c r="B1213" s="56"/>
      <c r="C1213" s="56"/>
    </row>
    <row r="1214" spans="1:3" ht="13.5">
      <c r="A1214" s="30" t="s">
        <v>66</v>
      </c>
      <c r="B1214" s="56"/>
      <c r="C1214" s="56"/>
    </row>
    <row r="1215" spans="1:3" ht="13.5">
      <c r="A1215" s="30" t="s">
        <v>67</v>
      </c>
      <c r="B1215" s="56"/>
      <c r="C1215" s="56"/>
    </row>
    <row r="1216" spans="1:3" ht="13.5">
      <c r="A1216" s="30" t="s">
        <v>997</v>
      </c>
      <c r="B1216" s="56"/>
      <c r="C1216" s="56"/>
    </row>
    <row r="1217" spans="1:3" ht="13.5">
      <c r="A1217" s="30" t="s">
        <v>998</v>
      </c>
      <c r="B1217" s="56">
        <v>53</v>
      </c>
      <c r="C1217" s="56"/>
    </row>
    <row r="1218" spans="1:3" ht="13.5">
      <c r="A1218" s="30" t="s">
        <v>999</v>
      </c>
      <c r="B1218" s="57">
        <f>SUM(B1219:B1223)</f>
        <v>0</v>
      </c>
      <c r="C1218" s="56"/>
    </row>
    <row r="1219" spans="1:3" ht="13.5">
      <c r="A1219" s="30" t="s">
        <v>65</v>
      </c>
      <c r="B1219" s="56"/>
      <c r="C1219" s="56"/>
    </row>
    <row r="1220" spans="1:3" ht="13.5">
      <c r="A1220" s="30" t="s">
        <v>66</v>
      </c>
      <c r="B1220" s="56"/>
      <c r="C1220" s="56"/>
    </row>
    <row r="1221" spans="1:3" ht="13.5">
      <c r="A1221" s="30" t="s">
        <v>67</v>
      </c>
      <c r="B1221" s="56"/>
      <c r="C1221" s="56"/>
    </row>
    <row r="1222" spans="1:3" ht="13.5">
      <c r="A1222" s="30" t="s">
        <v>1000</v>
      </c>
      <c r="B1222" s="56"/>
      <c r="C1222" s="56"/>
    </row>
    <row r="1223" spans="1:3" ht="13.5">
      <c r="A1223" s="30" t="s">
        <v>1001</v>
      </c>
      <c r="B1223" s="56"/>
      <c r="C1223" s="56"/>
    </row>
    <row r="1224" spans="1:3" ht="13.5">
      <c r="A1224" s="30" t="s">
        <v>1002</v>
      </c>
      <c r="B1224" s="57">
        <f>SUM(B1225:B1231)</f>
        <v>0</v>
      </c>
      <c r="C1224" s="56"/>
    </row>
    <row r="1225" spans="1:3" ht="13.5">
      <c r="A1225" s="30" t="s">
        <v>65</v>
      </c>
      <c r="B1225" s="56"/>
      <c r="C1225" s="56"/>
    </row>
    <row r="1226" spans="1:3" ht="13.5">
      <c r="A1226" s="30" t="s">
        <v>66</v>
      </c>
      <c r="B1226" s="56"/>
      <c r="C1226" s="56"/>
    </row>
    <row r="1227" spans="1:3" ht="13.5">
      <c r="A1227" s="30" t="s">
        <v>67</v>
      </c>
      <c r="B1227" s="56"/>
      <c r="C1227" s="56"/>
    </row>
    <row r="1228" spans="1:3" ht="13.5">
      <c r="A1228" s="30" t="s">
        <v>1003</v>
      </c>
      <c r="B1228" s="56"/>
      <c r="C1228" s="56"/>
    </row>
    <row r="1229" spans="1:3" ht="13.5">
      <c r="A1229" s="30" t="s">
        <v>1004</v>
      </c>
      <c r="B1229" s="56"/>
      <c r="C1229" s="56"/>
    </row>
    <row r="1230" spans="1:3" ht="13.5">
      <c r="A1230" s="30" t="s">
        <v>74</v>
      </c>
      <c r="B1230" s="56"/>
      <c r="C1230" s="56"/>
    </row>
    <row r="1231" spans="1:3" ht="13.5">
      <c r="A1231" s="30" t="s">
        <v>1005</v>
      </c>
      <c r="B1231" s="56"/>
      <c r="C1231" s="56"/>
    </row>
    <row r="1232" spans="1:3" ht="13.5">
      <c r="A1232" s="30" t="s">
        <v>1006</v>
      </c>
      <c r="B1232" s="57">
        <f>SUM(B1233:B1244)</f>
        <v>0</v>
      </c>
      <c r="C1232" s="56"/>
    </row>
    <row r="1233" spans="1:3" ht="13.5">
      <c r="A1233" s="30" t="s">
        <v>65</v>
      </c>
      <c r="B1233" s="56"/>
      <c r="C1233" s="56"/>
    </row>
    <row r="1234" spans="1:3" ht="13.5">
      <c r="A1234" s="30" t="s">
        <v>66</v>
      </c>
      <c r="B1234" s="56"/>
      <c r="C1234" s="56"/>
    </row>
    <row r="1235" spans="1:3" ht="13.5">
      <c r="A1235" s="30" t="s">
        <v>67</v>
      </c>
      <c r="B1235" s="56"/>
      <c r="C1235" s="56"/>
    </row>
    <row r="1236" spans="1:3" ht="13.5">
      <c r="A1236" s="30" t="s">
        <v>1007</v>
      </c>
      <c r="B1236" s="56"/>
      <c r="C1236" s="56"/>
    </row>
    <row r="1237" spans="1:3" ht="13.5">
      <c r="A1237" s="30" t="s">
        <v>1008</v>
      </c>
      <c r="B1237" s="56"/>
      <c r="C1237" s="56"/>
    </row>
    <row r="1238" spans="1:3" ht="13.5">
      <c r="A1238" s="30" t="s">
        <v>1009</v>
      </c>
      <c r="B1238" s="56"/>
      <c r="C1238" s="56"/>
    </row>
    <row r="1239" spans="1:3" ht="13.5">
      <c r="A1239" s="30" t="s">
        <v>1010</v>
      </c>
      <c r="B1239" s="56"/>
      <c r="C1239" s="56"/>
    </row>
    <row r="1240" spans="1:3" ht="13.5">
      <c r="A1240" s="30" t="s">
        <v>1011</v>
      </c>
      <c r="B1240" s="56"/>
      <c r="C1240" s="56"/>
    </row>
    <row r="1241" spans="1:3" ht="13.5">
      <c r="A1241" s="30" t="s">
        <v>1012</v>
      </c>
      <c r="B1241" s="56"/>
      <c r="C1241" s="56"/>
    </row>
    <row r="1242" spans="1:3" ht="13.5">
      <c r="A1242" s="30" t="s">
        <v>1013</v>
      </c>
      <c r="B1242" s="56"/>
      <c r="C1242" s="56"/>
    </row>
    <row r="1243" spans="1:3" ht="13.5">
      <c r="A1243" s="30" t="s">
        <v>1014</v>
      </c>
      <c r="B1243" s="56"/>
      <c r="C1243" s="56"/>
    </row>
    <row r="1244" spans="1:3" ht="13.5">
      <c r="A1244" s="30" t="s">
        <v>1015</v>
      </c>
      <c r="B1244" s="56"/>
      <c r="C1244" s="56"/>
    </row>
    <row r="1245" spans="1:3" ht="13.5">
      <c r="A1245" s="30" t="s">
        <v>1016</v>
      </c>
      <c r="B1245" s="57">
        <f>SUM(B1246:B1248)</f>
        <v>0</v>
      </c>
      <c r="C1245" s="56"/>
    </row>
    <row r="1246" spans="1:3" ht="13.5">
      <c r="A1246" s="30" t="s">
        <v>1017</v>
      </c>
      <c r="B1246" s="56"/>
      <c r="C1246" s="56"/>
    </row>
    <row r="1247" spans="1:3" ht="13.5">
      <c r="A1247" s="30" t="s">
        <v>1018</v>
      </c>
      <c r="B1247" s="56"/>
      <c r="C1247" s="56"/>
    </row>
    <row r="1248" spans="1:3" ht="13.5">
      <c r="A1248" s="30" t="s">
        <v>1019</v>
      </c>
      <c r="B1248" s="56"/>
      <c r="C1248" s="56"/>
    </row>
    <row r="1249" spans="1:3" ht="13.5">
      <c r="A1249" s="30" t="s">
        <v>1020</v>
      </c>
      <c r="B1249" s="57">
        <f>SUM(B1250:B1252)</f>
        <v>0</v>
      </c>
      <c r="C1249" s="56"/>
    </row>
    <row r="1250" spans="1:3" ht="13.5">
      <c r="A1250" s="30" t="s">
        <v>1021</v>
      </c>
      <c r="B1250" s="56"/>
      <c r="C1250" s="56"/>
    </row>
    <row r="1251" spans="1:3" ht="13.5">
      <c r="A1251" s="30" t="s">
        <v>1022</v>
      </c>
      <c r="B1251" s="56"/>
      <c r="C1251" s="56"/>
    </row>
    <row r="1252" spans="1:3" ht="13.5">
      <c r="A1252" s="30" t="s">
        <v>1023</v>
      </c>
      <c r="B1252" s="56"/>
      <c r="C1252" s="56"/>
    </row>
    <row r="1253" spans="1:3" ht="13.5">
      <c r="A1253" s="30" t="s">
        <v>1024</v>
      </c>
      <c r="B1253" s="57"/>
      <c r="C1253" s="56"/>
    </row>
    <row r="1254" spans="1:3" ht="13.5">
      <c r="A1254" s="30" t="s">
        <v>1025</v>
      </c>
      <c r="B1254" s="56">
        <v>10000</v>
      </c>
      <c r="C1254" s="56"/>
    </row>
    <row r="1255" spans="1:3" ht="13.5">
      <c r="A1255" s="30" t="s">
        <v>1026</v>
      </c>
      <c r="B1255" s="56">
        <f>SUM(B1256)</f>
        <v>752</v>
      </c>
      <c r="C1255" s="56"/>
    </row>
    <row r="1256" spans="1:3" ht="13.5">
      <c r="A1256" s="30" t="s">
        <v>1027</v>
      </c>
      <c r="B1256" s="57">
        <f>SUM(B1257:B1260)</f>
        <v>752</v>
      </c>
      <c r="C1256" s="56"/>
    </row>
    <row r="1257" spans="1:3" ht="13.5">
      <c r="A1257" s="30" t="s">
        <v>1028</v>
      </c>
      <c r="B1257" s="56">
        <v>752</v>
      </c>
      <c r="C1257" s="56"/>
    </row>
    <row r="1258" spans="1:3" ht="13.5">
      <c r="A1258" s="30" t="s">
        <v>1029</v>
      </c>
      <c r="B1258" s="56"/>
      <c r="C1258" s="61"/>
    </row>
    <row r="1259" spans="1:3" ht="13.5">
      <c r="A1259" s="30" t="s">
        <v>1030</v>
      </c>
      <c r="B1259" s="56"/>
      <c r="C1259" s="56"/>
    </row>
    <row r="1260" spans="1:3" ht="13.5">
      <c r="A1260" s="30" t="s">
        <v>1031</v>
      </c>
      <c r="B1260" s="56"/>
      <c r="C1260" s="56"/>
    </row>
    <row r="1261" spans="1:3" ht="13.5">
      <c r="A1261" s="20" t="s">
        <v>1032</v>
      </c>
      <c r="B1261" s="56">
        <f>SUM(B1262)</f>
        <v>0</v>
      </c>
      <c r="C1261" s="56"/>
    </row>
    <row r="1262" spans="1:3" ht="13.5">
      <c r="A1262" s="20" t="s">
        <v>1033</v>
      </c>
      <c r="B1262" s="56"/>
      <c r="C1262" s="56"/>
    </row>
    <row r="1263" spans="1:3" ht="13.5">
      <c r="A1263" s="20" t="s">
        <v>1034</v>
      </c>
      <c r="B1263" s="56">
        <f>SUM(B1264,B1265)</f>
        <v>0</v>
      </c>
      <c r="C1263" s="56"/>
    </row>
    <row r="1264" spans="1:3" ht="13.5">
      <c r="A1264" s="20" t="s">
        <v>1035</v>
      </c>
      <c r="B1264" s="56"/>
      <c r="C1264" s="56"/>
    </row>
    <row r="1265" spans="1:3" ht="13.5">
      <c r="A1265" s="20" t="s">
        <v>889</v>
      </c>
      <c r="B1265" s="56"/>
      <c r="C1265" s="84"/>
    </row>
    <row r="1266" spans="1:3" ht="13.5">
      <c r="A1266" s="20"/>
      <c r="B1266" s="20"/>
      <c r="C1266" s="20"/>
    </row>
    <row r="1267" spans="1:3" ht="13.5">
      <c r="A1267" s="20"/>
      <c r="B1267" s="20"/>
      <c r="C1267" s="20"/>
    </row>
    <row r="1268" spans="1:3" ht="13.5">
      <c r="A1268" s="25" t="s">
        <v>1036</v>
      </c>
      <c r="B1268" s="83">
        <f>SUM(B5,B234,B238,B250,B340,B391,B447,B504,B629,B699,B773,B792,B903,B967,B1031,B1051,B1081,B1091,B1135,B1155,B1199,B1254,B1255,B1261,B1263)</f>
        <v>350000</v>
      </c>
      <c r="C1268" s="20"/>
    </row>
  </sheetData>
  <sheetProtection/>
  <autoFilter ref="A4:C1265"/>
  <mergeCells count="1">
    <mergeCell ref="A2:C2"/>
  </mergeCells>
  <printOptions horizontalCentered="1"/>
  <pageMargins left="0.31496062992126" right="0.31496062992126" top="0.354330708661417" bottom="0.354330708661417" header="0.31496062992126" footer="0.31496062992126"/>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G109"/>
  <sheetViews>
    <sheetView showGridLines="0" zoomScale="85" zoomScaleNormal="85" zoomScaleSheetLayoutView="100" zoomScalePageLayoutView="0" workbookViewId="0" topLeftCell="A1">
      <pane ySplit="5" topLeftCell="A6" activePane="bottomLeft" state="frozen"/>
      <selection pane="topLeft" activeCell="A1" sqref="A1"/>
      <selection pane="bottomLeft" activeCell="L12" sqref="A1:IV16384"/>
    </sheetView>
  </sheetViews>
  <sheetFormatPr defaultColWidth="9.00390625" defaultRowHeight="14.25"/>
  <cols>
    <col min="1" max="1" width="50.125" style="34" customWidth="1"/>
    <col min="2" max="2" width="20.50390625" style="34" customWidth="1"/>
    <col min="3" max="3" width="16.625" style="34" customWidth="1"/>
    <col min="4" max="4" width="21.00390625" style="34" customWidth="1"/>
    <col min="5" max="5" width="19.50390625" style="34" customWidth="1"/>
    <col min="6" max="6" width="16.625" style="34" customWidth="1"/>
    <col min="7" max="16384" width="9.00390625" style="34" customWidth="1"/>
  </cols>
  <sheetData>
    <row r="1" ht="18" customHeight="1">
      <c r="A1" s="35" t="s">
        <v>1037</v>
      </c>
    </row>
    <row r="2" spans="1:6" s="32" customFormat="1" ht="20.25">
      <c r="A2" s="186" t="s">
        <v>1038</v>
      </c>
      <c r="B2" s="186"/>
      <c r="C2" s="186"/>
      <c r="D2" s="186"/>
      <c r="E2" s="186"/>
      <c r="F2" s="186"/>
    </row>
    <row r="3" ht="20.25" customHeight="1">
      <c r="F3" s="44" t="s">
        <v>29</v>
      </c>
    </row>
    <row r="4" spans="1:6" ht="31.5" customHeight="1">
      <c r="A4" s="187" t="s">
        <v>1039</v>
      </c>
      <c r="B4" s="188"/>
      <c r="C4" s="189"/>
      <c r="D4" s="187" t="s">
        <v>1040</v>
      </c>
      <c r="E4" s="188"/>
      <c r="F4" s="189"/>
    </row>
    <row r="5" spans="1:6" ht="21.75" customHeight="1">
      <c r="A5" s="36" t="s">
        <v>30</v>
      </c>
      <c r="B5" s="37" t="s">
        <v>31</v>
      </c>
      <c r="C5" s="36" t="s">
        <v>32</v>
      </c>
      <c r="D5" s="36" t="s">
        <v>30</v>
      </c>
      <c r="E5" s="37" t="s">
        <v>31</v>
      </c>
      <c r="F5" s="36" t="s">
        <v>32</v>
      </c>
    </row>
    <row r="6" spans="1:6" ht="19.5" customHeight="1">
      <c r="A6" s="38" t="s">
        <v>1041</v>
      </c>
      <c r="B6" s="65"/>
      <c r="C6" s="65">
        <f>'一般公共预算收入表'!B33</f>
        <v>286650</v>
      </c>
      <c r="D6" s="38" t="s">
        <v>1042</v>
      </c>
      <c r="E6" s="65"/>
      <c r="F6" s="65">
        <f>'一般公共预算支出表'!B1268</f>
        <v>350000</v>
      </c>
    </row>
    <row r="7" spans="1:6" ht="19.5" customHeight="1">
      <c r="A7" s="39" t="s">
        <v>1043</v>
      </c>
      <c r="B7" s="65"/>
      <c r="C7" s="65">
        <f>SUM(C8,C76,C77,C81,C82,C83,C84)</f>
        <v>74683</v>
      </c>
      <c r="D7" s="39" t="s">
        <v>1044</v>
      </c>
      <c r="E7" s="74"/>
      <c r="F7" s="74">
        <f>SUM(F8,F77:F83)</f>
        <v>11333</v>
      </c>
    </row>
    <row r="8" spans="1:6" ht="19.5" customHeight="1">
      <c r="A8" s="40" t="s">
        <v>1045</v>
      </c>
      <c r="B8" s="66"/>
      <c r="C8" s="66">
        <f>SUM(C9,C16,C52)</f>
        <v>55196</v>
      </c>
      <c r="D8" s="40" t="s">
        <v>1046</v>
      </c>
      <c r="E8" s="75"/>
      <c r="F8" s="75">
        <f>SUM(F9:F10)</f>
        <v>11333</v>
      </c>
    </row>
    <row r="9" spans="1:6" ht="19.5" customHeight="1">
      <c r="A9" s="40" t="s">
        <v>1047</v>
      </c>
      <c r="B9" s="66"/>
      <c r="C9" s="66">
        <f>SUM(C10:C15)</f>
        <v>87395</v>
      </c>
      <c r="D9" s="40" t="s">
        <v>1048</v>
      </c>
      <c r="E9" s="75"/>
      <c r="F9" s="66"/>
    </row>
    <row r="10" spans="1:6" ht="19.5" customHeight="1">
      <c r="A10" s="17" t="s">
        <v>1049</v>
      </c>
      <c r="B10" s="66"/>
      <c r="C10" s="66">
        <v>9912</v>
      </c>
      <c r="D10" s="40" t="s">
        <v>1050</v>
      </c>
      <c r="E10" s="75"/>
      <c r="F10" s="66">
        <v>11333</v>
      </c>
    </row>
    <row r="11" spans="1:6" ht="19.5" customHeight="1">
      <c r="A11" s="17" t="s">
        <v>1051</v>
      </c>
      <c r="B11" s="66"/>
      <c r="C11" s="66">
        <v>120</v>
      </c>
      <c r="D11" s="40"/>
      <c r="E11" s="75"/>
      <c r="F11" s="66"/>
    </row>
    <row r="12" spans="1:6" ht="19.5" customHeight="1">
      <c r="A12" s="17" t="s">
        <v>1052</v>
      </c>
      <c r="B12" s="66"/>
      <c r="C12" s="66"/>
      <c r="D12" s="40" t="s">
        <v>26</v>
      </c>
      <c r="E12" s="75"/>
      <c r="F12" s="66"/>
    </row>
    <row r="13" spans="1:6" ht="19.5" customHeight="1">
      <c r="A13" s="17" t="s">
        <v>1053</v>
      </c>
      <c r="B13" s="66"/>
      <c r="C13" s="66"/>
      <c r="D13" s="40" t="s">
        <v>26</v>
      </c>
      <c r="E13" s="75"/>
      <c r="F13" s="66"/>
    </row>
    <row r="14" spans="1:6" ht="19.5" customHeight="1">
      <c r="A14" s="17" t="s">
        <v>1054</v>
      </c>
      <c r="B14" s="66"/>
      <c r="C14" s="66">
        <v>75906</v>
      </c>
      <c r="D14" s="40" t="s">
        <v>26</v>
      </c>
      <c r="E14" s="75"/>
      <c r="F14" s="66"/>
    </row>
    <row r="15" spans="1:6" ht="19.5" customHeight="1">
      <c r="A15" s="17" t="s">
        <v>1055</v>
      </c>
      <c r="B15" s="66"/>
      <c r="C15" s="66">
        <v>1457</v>
      </c>
      <c r="D15" s="40" t="s">
        <v>26</v>
      </c>
      <c r="E15" s="75"/>
      <c r="F15" s="66"/>
    </row>
    <row r="16" spans="1:6" ht="19.5" customHeight="1">
      <c r="A16" s="17" t="s">
        <v>1056</v>
      </c>
      <c r="B16" s="66"/>
      <c r="C16" s="66">
        <f>SUM(C17:C51)</f>
        <v>-32199</v>
      </c>
      <c r="D16" s="40" t="s">
        <v>26</v>
      </c>
      <c r="E16" s="75"/>
      <c r="F16" s="66"/>
    </row>
    <row r="17" spans="1:6" ht="19.5" customHeight="1">
      <c r="A17" s="17" t="s">
        <v>1057</v>
      </c>
      <c r="B17" s="66"/>
      <c r="C17" s="66"/>
      <c r="D17" s="40" t="s">
        <v>26</v>
      </c>
      <c r="E17" s="75"/>
      <c r="F17" s="66"/>
    </row>
    <row r="18" spans="1:6" ht="19.5" customHeight="1">
      <c r="A18" s="41" t="s">
        <v>1058</v>
      </c>
      <c r="B18" s="66"/>
      <c r="C18" s="66">
        <v>25202</v>
      </c>
      <c r="D18" s="40" t="s">
        <v>26</v>
      </c>
      <c r="E18" s="66"/>
      <c r="F18" s="66"/>
    </row>
    <row r="19" spans="1:6" ht="19.5" customHeight="1">
      <c r="A19" s="42" t="s">
        <v>1059</v>
      </c>
      <c r="B19" s="66"/>
      <c r="C19" s="66">
        <v>310</v>
      </c>
      <c r="D19" s="40" t="s">
        <v>26</v>
      </c>
      <c r="E19" s="75"/>
      <c r="F19" s="66"/>
    </row>
    <row r="20" spans="1:6" ht="19.5" customHeight="1">
      <c r="A20" s="42" t="s">
        <v>1060</v>
      </c>
      <c r="B20" s="66"/>
      <c r="C20" s="66">
        <v>-71748</v>
      </c>
      <c r="D20" s="40" t="s">
        <v>26</v>
      </c>
      <c r="E20" s="75"/>
      <c r="F20" s="66"/>
    </row>
    <row r="21" spans="1:6" ht="19.5" customHeight="1">
      <c r="A21" s="42" t="s">
        <v>1061</v>
      </c>
      <c r="B21" s="66"/>
      <c r="C21" s="66"/>
      <c r="D21" s="40" t="s">
        <v>26</v>
      </c>
      <c r="E21" s="75"/>
      <c r="F21" s="66"/>
    </row>
    <row r="22" spans="1:6" ht="19.5" customHeight="1">
      <c r="A22" s="42" t="s">
        <v>1062</v>
      </c>
      <c r="B22" s="66"/>
      <c r="C22" s="66"/>
      <c r="D22" s="40" t="s">
        <v>26</v>
      </c>
      <c r="E22" s="75"/>
      <c r="F22" s="66"/>
    </row>
    <row r="23" spans="1:6" ht="19.5" customHeight="1">
      <c r="A23" s="42" t="s">
        <v>1063</v>
      </c>
      <c r="B23" s="66"/>
      <c r="C23" s="66"/>
      <c r="D23" s="42" t="s">
        <v>26</v>
      </c>
      <c r="E23" s="75"/>
      <c r="F23" s="66"/>
    </row>
    <row r="24" spans="1:6" ht="19.5" customHeight="1">
      <c r="A24" s="42" t="s">
        <v>1064</v>
      </c>
      <c r="B24" s="66"/>
      <c r="C24" s="66"/>
      <c r="D24" s="42" t="s">
        <v>26</v>
      </c>
      <c r="E24" s="75"/>
      <c r="F24" s="66"/>
    </row>
    <row r="25" spans="1:6" ht="19.5" customHeight="1">
      <c r="A25" s="42" t="s">
        <v>1065</v>
      </c>
      <c r="B25" s="66"/>
      <c r="C25" s="66">
        <v>14037</v>
      </c>
      <c r="D25" s="41" t="s">
        <v>26</v>
      </c>
      <c r="E25" s="75"/>
      <c r="F25" s="66"/>
    </row>
    <row r="26" spans="1:6" ht="19.5" customHeight="1">
      <c r="A26" s="42" t="s">
        <v>1066</v>
      </c>
      <c r="B26" s="66"/>
      <c r="C26" s="66"/>
      <c r="D26" s="42" t="s">
        <v>26</v>
      </c>
      <c r="E26" s="75"/>
      <c r="F26" s="66"/>
    </row>
    <row r="27" spans="1:6" ht="19.5" customHeight="1">
      <c r="A27" s="42" t="s">
        <v>1067</v>
      </c>
      <c r="B27" s="66"/>
      <c r="C27" s="66"/>
      <c r="D27" s="42" t="s">
        <v>26</v>
      </c>
      <c r="E27" s="66"/>
      <c r="F27" s="66"/>
    </row>
    <row r="28" spans="1:6" ht="19.5" customHeight="1">
      <c r="A28" s="42" t="s">
        <v>1068</v>
      </c>
      <c r="B28" s="66"/>
      <c r="C28" s="66"/>
      <c r="D28" s="42" t="s">
        <v>26</v>
      </c>
      <c r="E28" s="75"/>
      <c r="F28" s="66"/>
    </row>
    <row r="29" spans="1:6" ht="19.5" customHeight="1">
      <c r="A29" s="42" t="s">
        <v>1069</v>
      </c>
      <c r="B29" s="66"/>
      <c r="C29" s="66"/>
      <c r="D29" s="42" t="s">
        <v>26</v>
      </c>
      <c r="E29" s="75"/>
      <c r="F29" s="66"/>
    </row>
    <row r="30" spans="1:6" ht="19.5" customHeight="1">
      <c r="A30" s="21" t="s">
        <v>1070</v>
      </c>
      <c r="B30" s="67"/>
      <c r="C30" s="66"/>
      <c r="D30" s="42" t="s">
        <v>26</v>
      </c>
      <c r="E30" s="75"/>
      <c r="F30" s="66"/>
    </row>
    <row r="31" spans="1:6" ht="19.5" customHeight="1">
      <c r="A31" s="21" t="s">
        <v>1071</v>
      </c>
      <c r="B31" s="67"/>
      <c r="C31" s="66"/>
      <c r="D31" s="42" t="s">
        <v>26</v>
      </c>
      <c r="E31" s="75"/>
      <c r="F31" s="66"/>
    </row>
    <row r="32" spans="1:6" ht="19.5" customHeight="1">
      <c r="A32" s="21" t="s">
        <v>1072</v>
      </c>
      <c r="B32" s="67"/>
      <c r="C32" s="66"/>
      <c r="D32" s="42" t="s">
        <v>26</v>
      </c>
      <c r="E32" s="75"/>
      <c r="F32" s="66"/>
    </row>
    <row r="33" spans="1:6" ht="19.5" customHeight="1">
      <c r="A33" s="21" t="s">
        <v>1073</v>
      </c>
      <c r="B33" s="67"/>
      <c r="C33" s="66"/>
      <c r="D33" s="42" t="s">
        <v>26</v>
      </c>
      <c r="E33" s="75"/>
      <c r="F33" s="66"/>
    </row>
    <row r="34" spans="1:6" ht="19.5" customHeight="1">
      <c r="A34" s="21" t="s">
        <v>1074</v>
      </c>
      <c r="B34" s="67"/>
      <c r="C34" s="66"/>
      <c r="D34" s="40" t="s">
        <v>26</v>
      </c>
      <c r="E34" s="75"/>
      <c r="F34" s="66"/>
    </row>
    <row r="35" spans="1:6" ht="19.5" customHeight="1">
      <c r="A35" s="21" t="s">
        <v>1075</v>
      </c>
      <c r="B35" s="67"/>
      <c r="C35" s="66"/>
      <c r="D35" s="40" t="s">
        <v>26</v>
      </c>
      <c r="E35" s="75"/>
      <c r="F35" s="66"/>
    </row>
    <row r="36" spans="1:6" ht="19.5" customHeight="1">
      <c r="A36" s="21" t="s">
        <v>1076</v>
      </c>
      <c r="B36" s="67"/>
      <c r="C36" s="66"/>
      <c r="D36" s="40" t="s">
        <v>26</v>
      </c>
      <c r="E36" s="75"/>
      <c r="F36" s="66"/>
    </row>
    <row r="37" spans="1:6" ht="19.5" customHeight="1">
      <c r="A37" s="21" t="s">
        <v>1077</v>
      </c>
      <c r="B37" s="67"/>
      <c r="C37" s="66"/>
      <c r="D37" s="40" t="s">
        <v>26</v>
      </c>
      <c r="E37" s="75"/>
      <c r="F37" s="66"/>
    </row>
    <row r="38" spans="1:6" ht="19.5" customHeight="1">
      <c r="A38" s="21" t="s">
        <v>1078</v>
      </c>
      <c r="B38" s="67"/>
      <c r="C38" s="66"/>
      <c r="D38" s="40" t="s">
        <v>26</v>
      </c>
      <c r="E38" s="66"/>
      <c r="F38" s="66"/>
    </row>
    <row r="39" spans="1:6" ht="19.5" customHeight="1">
      <c r="A39" s="21" t="s">
        <v>1079</v>
      </c>
      <c r="B39" s="67"/>
      <c r="C39" s="66"/>
      <c r="D39" s="40" t="s">
        <v>26</v>
      </c>
      <c r="E39" s="75"/>
      <c r="F39" s="66"/>
    </row>
    <row r="40" spans="1:6" ht="19.5" customHeight="1">
      <c r="A40" s="21" t="s">
        <v>1080</v>
      </c>
      <c r="B40" s="67"/>
      <c r="C40" s="66"/>
      <c r="D40" s="40" t="s">
        <v>26</v>
      </c>
      <c r="E40" s="75"/>
      <c r="F40" s="66"/>
    </row>
    <row r="41" spans="1:6" ht="19.5" customHeight="1">
      <c r="A41" s="21" t="s">
        <v>1081</v>
      </c>
      <c r="B41" s="67"/>
      <c r="C41" s="66"/>
      <c r="D41" s="40" t="s">
        <v>26</v>
      </c>
      <c r="E41" s="75"/>
      <c r="F41" s="66"/>
    </row>
    <row r="42" spans="1:6" ht="19.5" customHeight="1">
      <c r="A42" s="21" t="s">
        <v>1082</v>
      </c>
      <c r="B42" s="67"/>
      <c r="C42" s="66"/>
      <c r="D42" s="40" t="s">
        <v>26</v>
      </c>
      <c r="E42" s="75"/>
      <c r="F42" s="66"/>
    </row>
    <row r="43" spans="1:6" ht="19.5" customHeight="1">
      <c r="A43" s="21" t="s">
        <v>1083</v>
      </c>
      <c r="B43" s="67"/>
      <c r="C43" s="66"/>
      <c r="D43" s="40" t="s">
        <v>26</v>
      </c>
      <c r="E43" s="75"/>
      <c r="F43" s="66"/>
    </row>
    <row r="44" spans="1:6" ht="19.5" customHeight="1">
      <c r="A44" s="21" t="s">
        <v>1084</v>
      </c>
      <c r="B44" s="67"/>
      <c r="C44" s="66"/>
      <c r="D44" s="40" t="s">
        <v>26</v>
      </c>
      <c r="E44" s="75"/>
      <c r="F44" s="66"/>
    </row>
    <row r="45" spans="1:6" ht="19.5" customHeight="1">
      <c r="A45" s="21" t="s">
        <v>1085</v>
      </c>
      <c r="B45" s="67"/>
      <c r="C45" s="66"/>
      <c r="D45" s="40" t="s">
        <v>26</v>
      </c>
      <c r="E45" s="75"/>
      <c r="F45" s="66"/>
    </row>
    <row r="46" spans="1:6" ht="19.5" customHeight="1">
      <c r="A46" s="21" t="s">
        <v>1086</v>
      </c>
      <c r="B46" s="67"/>
      <c r="C46" s="66"/>
      <c r="D46" s="40" t="s">
        <v>26</v>
      </c>
      <c r="E46" s="75"/>
      <c r="F46" s="66"/>
    </row>
    <row r="47" spans="1:6" ht="19.5" customHeight="1">
      <c r="A47" s="21" t="s">
        <v>1087</v>
      </c>
      <c r="B47" s="67"/>
      <c r="C47" s="66"/>
      <c r="D47" s="40" t="s">
        <v>26</v>
      </c>
      <c r="E47" s="75"/>
      <c r="F47" s="66"/>
    </row>
    <row r="48" spans="1:6" ht="19.5" customHeight="1">
      <c r="A48" s="21" t="s">
        <v>1088</v>
      </c>
      <c r="B48" s="67"/>
      <c r="C48" s="66"/>
      <c r="D48" s="42" t="s">
        <v>26</v>
      </c>
      <c r="E48" s="75"/>
      <c r="F48" s="66"/>
    </row>
    <row r="49" spans="1:6" ht="19.5" customHeight="1">
      <c r="A49" s="21" t="s">
        <v>1089</v>
      </c>
      <c r="B49" s="67"/>
      <c r="C49" s="66"/>
      <c r="D49" s="42"/>
      <c r="E49" s="66"/>
      <c r="F49" s="66"/>
    </row>
    <row r="50" spans="1:6" ht="19.5" customHeight="1">
      <c r="A50" s="21" t="s">
        <v>1090</v>
      </c>
      <c r="B50" s="67"/>
      <c r="C50" s="66"/>
      <c r="D50" s="42" t="s">
        <v>26</v>
      </c>
      <c r="E50" s="75"/>
      <c r="F50" s="66"/>
    </row>
    <row r="51" spans="1:6" ht="19.5" customHeight="1">
      <c r="A51" s="42" t="s">
        <v>1091</v>
      </c>
      <c r="B51" s="66"/>
      <c r="C51" s="66"/>
      <c r="D51" s="42" t="s">
        <v>26</v>
      </c>
      <c r="E51" s="75"/>
      <c r="F51" s="66"/>
    </row>
    <row r="52" spans="1:6" ht="19.5" customHeight="1">
      <c r="A52" s="42" t="s">
        <v>1092</v>
      </c>
      <c r="B52" s="68"/>
      <c r="C52" s="68">
        <f>SUM(C53:C73)</f>
        <v>0</v>
      </c>
      <c r="D52" s="42" t="s">
        <v>26</v>
      </c>
      <c r="E52" s="75"/>
      <c r="F52" s="66"/>
    </row>
    <row r="53" spans="1:6" ht="19.5" customHeight="1">
      <c r="A53" s="42" t="s">
        <v>1093</v>
      </c>
      <c r="B53" s="68"/>
      <c r="C53" s="66"/>
      <c r="D53" s="42" t="s">
        <v>26</v>
      </c>
      <c r="E53" s="75"/>
      <c r="F53" s="66"/>
    </row>
    <row r="54" spans="1:6" ht="19.5" customHeight="1">
      <c r="A54" s="42" t="s">
        <v>1094</v>
      </c>
      <c r="B54" s="68"/>
      <c r="C54" s="66"/>
      <c r="D54" s="42"/>
      <c r="E54" s="75"/>
      <c r="F54" s="66"/>
    </row>
    <row r="55" spans="1:6" ht="19.5" customHeight="1">
      <c r="A55" s="42" t="s">
        <v>1095</v>
      </c>
      <c r="B55" s="66"/>
      <c r="C55" s="66"/>
      <c r="D55" s="42"/>
      <c r="E55" s="75"/>
      <c r="F55" s="66"/>
    </row>
    <row r="56" spans="1:6" ht="19.5" customHeight="1">
      <c r="A56" s="42" t="s">
        <v>1096</v>
      </c>
      <c r="B56" s="66"/>
      <c r="C56" s="66"/>
      <c r="D56" s="42"/>
      <c r="E56" s="75"/>
      <c r="F56" s="66"/>
    </row>
    <row r="57" spans="1:6" ht="19.5" customHeight="1">
      <c r="A57" s="42" t="s">
        <v>1097</v>
      </c>
      <c r="B57" s="69"/>
      <c r="C57" s="66"/>
      <c r="D57" s="42"/>
      <c r="E57" s="75"/>
      <c r="F57" s="66"/>
    </row>
    <row r="58" spans="1:6" ht="19.5" customHeight="1">
      <c r="A58" s="42" t="s">
        <v>1098</v>
      </c>
      <c r="B58" s="66"/>
      <c r="C58" s="66"/>
      <c r="D58" s="42"/>
      <c r="E58" s="75"/>
      <c r="F58" s="66"/>
    </row>
    <row r="59" spans="1:6" ht="19.5" customHeight="1">
      <c r="A59" s="42" t="s">
        <v>1099</v>
      </c>
      <c r="B59" s="66"/>
      <c r="C59" s="66"/>
      <c r="D59" s="42"/>
      <c r="E59" s="75"/>
      <c r="F59" s="66"/>
    </row>
    <row r="60" spans="1:6" ht="19.5" customHeight="1">
      <c r="A60" s="42" t="s">
        <v>1100</v>
      </c>
      <c r="B60" s="66"/>
      <c r="C60" s="66"/>
      <c r="D60" s="42"/>
      <c r="E60" s="70"/>
      <c r="F60" s="70"/>
    </row>
    <row r="61" spans="1:6" s="33" customFormat="1" ht="19.5" customHeight="1">
      <c r="A61" s="42" t="s">
        <v>1101</v>
      </c>
      <c r="B61" s="70"/>
      <c r="C61" s="70"/>
      <c r="D61" s="42"/>
      <c r="E61" s="76"/>
      <c r="F61" s="70"/>
    </row>
    <row r="62" spans="1:6" ht="19.5" customHeight="1">
      <c r="A62" s="42" t="s">
        <v>1102</v>
      </c>
      <c r="B62" s="66"/>
      <c r="C62" s="66"/>
      <c r="D62" s="42"/>
      <c r="E62" s="75"/>
      <c r="F62" s="66"/>
    </row>
    <row r="63" spans="1:6" ht="19.5" customHeight="1">
      <c r="A63" s="42" t="s">
        <v>1103</v>
      </c>
      <c r="B63" s="66"/>
      <c r="C63" s="66"/>
      <c r="D63" s="42"/>
      <c r="E63" s="75"/>
      <c r="F63" s="66"/>
    </row>
    <row r="64" spans="1:6" ht="19.5" customHeight="1">
      <c r="A64" s="42" t="s">
        <v>1104</v>
      </c>
      <c r="B64" s="66"/>
      <c r="C64" s="66"/>
      <c r="D64" s="42"/>
      <c r="E64" s="75"/>
      <c r="F64" s="66"/>
    </row>
    <row r="65" spans="1:6" ht="19.5" customHeight="1">
      <c r="A65" s="42" t="s">
        <v>1105</v>
      </c>
      <c r="B65" s="66"/>
      <c r="C65" s="66"/>
      <c r="D65" s="42"/>
      <c r="E65" s="75"/>
      <c r="F65" s="66"/>
    </row>
    <row r="66" spans="1:6" ht="19.5" customHeight="1">
      <c r="A66" s="42" t="s">
        <v>1106</v>
      </c>
      <c r="B66" s="66"/>
      <c r="C66" s="66"/>
      <c r="D66" s="42"/>
      <c r="E66" s="75"/>
      <c r="F66" s="66"/>
    </row>
    <row r="67" spans="1:6" ht="19.5" customHeight="1">
      <c r="A67" s="42" t="s">
        <v>1107</v>
      </c>
      <c r="B67" s="66"/>
      <c r="C67" s="66"/>
      <c r="D67" s="42"/>
      <c r="E67" s="75"/>
      <c r="F67" s="66"/>
    </row>
    <row r="68" spans="1:6" ht="19.5" customHeight="1">
      <c r="A68" s="42" t="s">
        <v>1108</v>
      </c>
      <c r="B68" s="66"/>
      <c r="C68" s="66"/>
      <c r="D68" s="42"/>
      <c r="E68" s="75"/>
      <c r="F68" s="66"/>
    </row>
    <row r="69" spans="1:6" ht="19.5" customHeight="1">
      <c r="A69" s="42" t="s">
        <v>1109</v>
      </c>
      <c r="B69" s="66"/>
      <c r="C69" s="66"/>
      <c r="D69" s="42"/>
      <c r="E69" s="75"/>
      <c r="F69" s="66"/>
    </row>
    <row r="70" spans="1:6" ht="19.5" customHeight="1">
      <c r="A70" s="42" t="s">
        <v>1110</v>
      </c>
      <c r="B70" s="66"/>
      <c r="C70" s="66"/>
      <c r="D70" s="42"/>
      <c r="E70" s="75"/>
      <c r="F70" s="66"/>
    </row>
    <row r="71" spans="1:6" ht="19.5" customHeight="1">
      <c r="A71" s="42" t="s">
        <v>1111</v>
      </c>
      <c r="B71" s="66"/>
      <c r="C71" s="66"/>
      <c r="D71" s="42"/>
      <c r="E71" s="66"/>
      <c r="F71" s="66"/>
    </row>
    <row r="72" spans="1:6" ht="19.5" customHeight="1">
      <c r="A72" s="42" t="s">
        <v>1112</v>
      </c>
      <c r="B72" s="66"/>
      <c r="C72" s="66"/>
      <c r="D72" s="45"/>
      <c r="E72" s="75"/>
      <c r="F72" s="66"/>
    </row>
    <row r="73" spans="1:6" ht="19.5" customHeight="1">
      <c r="A73" s="43" t="s">
        <v>1113</v>
      </c>
      <c r="B73" s="66"/>
      <c r="C73" s="66"/>
      <c r="D73" s="45"/>
      <c r="E73" s="75"/>
      <c r="F73" s="66"/>
    </row>
    <row r="74" spans="1:6" ht="19.5" customHeight="1">
      <c r="A74" s="43"/>
      <c r="B74" s="66"/>
      <c r="C74" s="71"/>
      <c r="D74" s="45"/>
      <c r="E74" s="77"/>
      <c r="F74" s="66"/>
    </row>
    <row r="75" spans="1:6" ht="19.5" customHeight="1">
      <c r="A75" s="43"/>
      <c r="B75" s="66"/>
      <c r="C75" s="66"/>
      <c r="D75" s="45"/>
      <c r="E75" s="75"/>
      <c r="F75" s="66"/>
    </row>
    <row r="76" spans="1:6" ht="19.5" customHeight="1">
      <c r="A76" s="17" t="s">
        <v>1114</v>
      </c>
      <c r="B76" s="72"/>
      <c r="C76" s="72">
        <v>0</v>
      </c>
      <c r="D76" s="42" t="s">
        <v>26</v>
      </c>
      <c r="E76" s="78"/>
      <c r="F76" s="72"/>
    </row>
    <row r="77" spans="1:6" ht="19.5" customHeight="1">
      <c r="A77" s="17" t="s">
        <v>1115</v>
      </c>
      <c r="B77" s="72"/>
      <c r="C77" s="72">
        <f>SUM(C78:C80)</f>
        <v>0</v>
      </c>
      <c r="D77" s="47" t="s">
        <v>1116</v>
      </c>
      <c r="E77" s="75"/>
      <c r="F77" s="72"/>
    </row>
    <row r="78" spans="1:6" ht="19.5" customHeight="1">
      <c r="A78" s="17" t="s">
        <v>1117</v>
      </c>
      <c r="B78" s="66"/>
      <c r="C78" s="72"/>
      <c r="D78" s="40" t="s">
        <v>1118</v>
      </c>
      <c r="E78" s="75"/>
      <c r="F78" s="72">
        <v>0</v>
      </c>
    </row>
    <row r="79" spans="1:6" ht="19.5" customHeight="1">
      <c r="A79" s="17" t="s">
        <v>1119</v>
      </c>
      <c r="B79" s="72"/>
      <c r="C79" s="72"/>
      <c r="D79" s="48" t="s">
        <v>1120</v>
      </c>
      <c r="E79" s="66"/>
      <c r="F79" s="72"/>
    </row>
    <row r="80" spans="1:6" ht="19.5" customHeight="1">
      <c r="A80" s="17" t="s">
        <v>1121</v>
      </c>
      <c r="B80" s="72"/>
      <c r="C80" s="72"/>
      <c r="D80" s="48" t="s">
        <v>1122</v>
      </c>
      <c r="E80" s="78"/>
      <c r="F80" s="72">
        <v>0</v>
      </c>
    </row>
    <row r="81" spans="1:6" ht="19.5" customHeight="1">
      <c r="A81" s="48" t="s">
        <v>1123</v>
      </c>
      <c r="B81" s="72"/>
      <c r="C81" s="72">
        <v>0</v>
      </c>
      <c r="D81" s="17" t="s">
        <v>1124</v>
      </c>
      <c r="E81" s="78"/>
      <c r="F81" s="72"/>
    </row>
    <row r="82" spans="1:6" ht="19.5" customHeight="1">
      <c r="A82" s="17" t="s">
        <v>1125</v>
      </c>
      <c r="B82" s="72"/>
      <c r="C82" s="72">
        <v>0</v>
      </c>
      <c r="D82" s="49" t="s">
        <v>1126</v>
      </c>
      <c r="E82" s="78"/>
      <c r="F82" s="72">
        <v>0</v>
      </c>
    </row>
    <row r="83" spans="1:6" ht="19.5" customHeight="1">
      <c r="A83" s="17" t="s">
        <v>1127</v>
      </c>
      <c r="B83" s="72"/>
      <c r="C83" s="72"/>
      <c r="D83" s="49" t="s">
        <v>1128</v>
      </c>
      <c r="E83" s="78"/>
      <c r="F83" s="72"/>
    </row>
    <row r="84" spans="1:6" ht="18.75" customHeight="1">
      <c r="A84" s="17" t="s">
        <v>1129</v>
      </c>
      <c r="B84" s="72"/>
      <c r="C84" s="72">
        <v>19487</v>
      </c>
      <c r="D84" s="17"/>
      <c r="E84" s="78"/>
      <c r="F84" s="72"/>
    </row>
    <row r="85" spans="1:6" ht="21.75" customHeight="1">
      <c r="A85" s="17"/>
      <c r="B85" s="72"/>
      <c r="C85" s="72"/>
      <c r="D85" s="17"/>
      <c r="E85" s="78"/>
      <c r="F85" s="72"/>
    </row>
    <row r="86" spans="1:6" ht="14.25">
      <c r="A86" s="17"/>
      <c r="B86" s="72"/>
      <c r="C86" s="72"/>
      <c r="D86" s="17"/>
      <c r="E86" s="78"/>
      <c r="F86" s="72"/>
    </row>
    <row r="87" spans="1:6" ht="14.25">
      <c r="A87" s="17"/>
      <c r="B87" s="72"/>
      <c r="C87" s="72"/>
      <c r="D87" s="17" t="s">
        <v>26</v>
      </c>
      <c r="E87" s="78"/>
      <c r="F87" s="72"/>
    </row>
    <row r="88" spans="1:6" ht="14.25">
      <c r="A88" s="17"/>
      <c r="B88" s="72"/>
      <c r="C88" s="72"/>
      <c r="D88" s="17"/>
      <c r="E88" s="72"/>
      <c r="F88" s="72"/>
    </row>
    <row r="89" spans="1:6" ht="14.25">
      <c r="A89" s="17"/>
      <c r="B89" s="72"/>
      <c r="C89" s="72"/>
      <c r="D89" s="17"/>
      <c r="E89" s="78"/>
      <c r="F89" s="72"/>
    </row>
    <row r="90" spans="1:7" ht="14.25">
      <c r="A90" s="46" t="s">
        <v>1130</v>
      </c>
      <c r="B90" s="73"/>
      <c r="C90" s="73">
        <f>SUM(C6:C7)</f>
        <v>361333</v>
      </c>
      <c r="D90" s="46" t="s">
        <v>1131</v>
      </c>
      <c r="E90" s="79"/>
      <c r="F90" s="79">
        <f>SUM(F6,F7)</f>
        <v>361333</v>
      </c>
      <c r="G90" s="85">
        <f>F90-C90</f>
        <v>0</v>
      </c>
    </row>
    <row r="91" ht="13.5">
      <c r="D91" s="50"/>
    </row>
    <row r="92" ht="13.5">
      <c r="D92" s="50"/>
    </row>
    <row r="93" ht="13.5">
      <c r="D93" s="50"/>
    </row>
    <row r="94" ht="13.5">
      <c r="D94" s="50"/>
    </row>
    <row r="95" ht="13.5">
      <c r="D95" s="50"/>
    </row>
    <row r="96" ht="13.5">
      <c r="D96" s="50"/>
    </row>
    <row r="97" ht="13.5">
      <c r="D97" s="50"/>
    </row>
    <row r="98" ht="13.5">
      <c r="D98" s="50"/>
    </row>
    <row r="99" ht="13.5">
      <c r="D99" s="50"/>
    </row>
    <row r="100" ht="13.5">
      <c r="D100" s="50"/>
    </row>
    <row r="101" ht="13.5">
      <c r="D101" s="50"/>
    </row>
    <row r="102" ht="13.5">
      <c r="D102" s="50"/>
    </row>
    <row r="103" ht="13.5">
      <c r="D103" s="50"/>
    </row>
    <row r="104" ht="13.5">
      <c r="D104" s="50"/>
    </row>
    <row r="105" ht="13.5">
      <c r="D105" s="50"/>
    </row>
    <row r="106" ht="13.5">
      <c r="D106" s="50"/>
    </row>
    <row r="107" ht="13.5">
      <c r="D107" s="50"/>
    </row>
    <row r="108" ht="13.5">
      <c r="D108" s="50"/>
    </row>
    <row r="109" ht="13.5">
      <c r="D109" s="50"/>
    </row>
  </sheetData>
  <sheetProtection/>
  <protectedRanges>
    <protectedRange password="CC35" sqref="B30:B50" name="区域1_2"/>
  </protectedRanges>
  <mergeCells count="3">
    <mergeCell ref="A2:F2"/>
    <mergeCell ref="A4:C4"/>
    <mergeCell ref="D4:F4"/>
  </mergeCells>
  <conditionalFormatting sqref="F90">
    <cfRule type="cellIs" priority="1" dxfId="0" operator="equal" stopIfTrue="1">
      <formula>$C$90</formula>
    </cfRule>
  </conditionalFormatting>
  <printOptions horizontalCentered="1"/>
  <pageMargins left="0.47244094488189" right="0.47244094488189" top="0.590551181102362" bottom="0.47244094488189" header="0.31496062992126" footer="0.31496062992126"/>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D68"/>
  <sheetViews>
    <sheetView zoomScalePageLayoutView="0" workbookViewId="0" topLeftCell="A1">
      <selection activeCell="I9" sqref="A1:IV16384"/>
    </sheetView>
  </sheetViews>
  <sheetFormatPr defaultColWidth="7.25390625" defaultRowHeight="14.25"/>
  <cols>
    <col min="1" max="1" width="34.75390625" style="0" bestFit="1" customWidth="1"/>
    <col min="2" max="2" width="38.00390625" style="0" customWidth="1"/>
    <col min="3" max="3" width="22.875" style="0" customWidth="1"/>
  </cols>
  <sheetData>
    <row r="1" spans="1:3" s="89" customFormat="1" ht="19.5" customHeight="1">
      <c r="A1" s="87"/>
      <c r="B1" s="88"/>
      <c r="C1" s="88"/>
    </row>
    <row r="2" spans="1:3" ht="31.5" customHeight="1">
      <c r="A2" s="190" t="s">
        <v>1453</v>
      </c>
      <c r="B2" s="190"/>
      <c r="C2" s="190"/>
    </row>
    <row r="3" spans="1:3" s="91" customFormat="1" ht="21.75" customHeight="1">
      <c r="A3" s="90" t="s">
        <v>1382</v>
      </c>
      <c r="C3" s="92" t="s">
        <v>1383</v>
      </c>
    </row>
    <row r="4" spans="1:3" s="91" customFormat="1" ht="21.75" customHeight="1">
      <c r="A4" s="93" t="s">
        <v>1384</v>
      </c>
      <c r="B4" s="93" t="s">
        <v>1385</v>
      </c>
      <c r="C4" s="94" t="s">
        <v>32</v>
      </c>
    </row>
    <row r="5" spans="1:4" s="97" customFormat="1" ht="21.75" customHeight="1">
      <c r="A5" s="95" t="s">
        <v>1386</v>
      </c>
      <c r="B5" s="95" t="s">
        <v>1386</v>
      </c>
      <c r="C5" s="95">
        <v>1</v>
      </c>
      <c r="D5" s="96"/>
    </row>
    <row r="6" spans="1:3" s="96" customFormat="1" ht="21.75" customHeight="1">
      <c r="A6" s="191" t="s">
        <v>1387</v>
      </c>
      <c r="B6" s="191"/>
      <c r="C6" s="98">
        <v>2897328520.21</v>
      </c>
    </row>
    <row r="7" spans="1:3" s="101" customFormat="1" ht="21.75" customHeight="1">
      <c r="A7" s="99" t="s">
        <v>1388</v>
      </c>
      <c r="B7" s="100" t="s">
        <v>1389</v>
      </c>
      <c r="C7" s="98">
        <v>386487691.08</v>
      </c>
    </row>
    <row r="8" spans="1:3" s="101" customFormat="1" ht="21.75" customHeight="1">
      <c r="A8" s="102"/>
      <c r="B8" s="103" t="s">
        <v>1390</v>
      </c>
      <c r="C8" s="98">
        <v>330513462.55</v>
      </c>
    </row>
    <row r="9" spans="1:3" s="101" customFormat="1" ht="21.75" customHeight="1">
      <c r="A9" s="102"/>
      <c r="B9" s="103" t="s">
        <v>1391</v>
      </c>
      <c r="C9" s="98">
        <v>19377140.45</v>
      </c>
    </row>
    <row r="10" spans="1:3" s="101" customFormat="1" ht="21.75" customHeight="1">
      <c r="A10" s="102"/>
      <c r="B10" s="103" t="s">
        <v>1392</v>
      </c>
      <c r="C10" s="98">
        <v>0</v>
      </c>
    </row>
    <row r="11" spans="1:3" s="101" customFormat="1" ht="21.75" customHeight="1">
      <c r="A11" s="102"/>
      <c r="B11" s="103" t="s">
        <v>1393</v>
      </c>
      <c r="C11" s="98">
        <v>44123126.29</v>
      </c>
    </row>
    <row r="12" spans="1:3" s="101" customFormat="1" ht="21.75" customHeight="1">
      <c r="A12" s="102"/>
      <c r="B12" s="103" t="s">
        <v>1394</v>
      </c>
      <c r="C12" s="98">
        <v>107284359.68</v>
      </c>
    </row>
    <row r="13" spans="1:3" s="101" customFormat="1" ht="21.75" customHeight="1">
      <c r="A13" s="102"/>
      <c r="B13" s="103" t="s">
        <v>1395</v>
      </c>
      <c r="C13" s="98">
        <v>4338930.6</v>
      </c>
    </row>
    <row r="14" spans="1:3" s="101" customFormat="1" ht="21.75" customHeight="1">
      <c r="A14" s="102"/>
      <c r="B14" s="103" t="s">
        <v>1396</v>
      </c>
      <c r="C14" s="98">
        <v>77303383.64</v>
      </c>
    </row>
    <row r="15" spans="1:3" s="101" customFormat="1" ht="21.75" customHeight="1">
      <c r="A15" s="102"/>
      <c r="B15" s="103" t="s">
        <v>1397</v>
      </c>
      <c r="C15" s="98">
        <v>43288058.54</v>
      </c>
    </row>
    <row r="16" spans="1:3" s="101" customFormat="1" ht="21.75" customHeight="1">
      <c r="A16" s="102"/>
      <c r="B16" s="103" t="s">
        <v>1398</v>
      </c>
      <c r="C16" s="98">
        <v>17386000.75</v>
      </c>
    </row>
    <row r="17" spans="1:3" s="101" customFormat="1" ht="21.75" customHeight="1">
      <c r="A17" s="102"/>
      <c r="B17" s="103" t="s">
        <v>1399</v>
      </c>
      <c r="C17" s="98">
        <v>107299408.8</v>
      </c>
    </row>
    <row r="18" spans="1:3" s="101" customFormat="1" ht="21.75" customHeight="1">
      <c r="A18" s="102"/>
      <c r="B18" s="103" t="s">
        <v>1400</v>
      </c>
      <c r="C18" s="98">
        <v>88000</v>
      </c>
    </row>
    <row r="19" spans="1:3" s="101" customFormat="1" ht="21.75" customHeight="1">
      <c r="A19" s="102"/>
      <c r="B19" s="103" t="s">
        <v>1401</v>
      </c>
      <c r="C19" s="98">
        <v>215367240.5</v>
      </c>
    </row>
    <row r="20" spans="1:3" s="101" customFormat="1" ht="21.75" customHeight="1">
      <c r="A20" s="104" t="s">
        <v>1402</v>
      </c>
      <c r="B20" s="103" t="s">
        <v>1403</v>
      </c>
      <c r="C20" s="98">
        <v>22632378.78</v>
      </c>
    </row>
    <row r="21" spans="1:3" s="101" customFormat="1" ht="21.75" customHeight="1">
      <c r="A21" s="105"/>
      <c r="B21" s="103" t="s">
        <v>1404</v>
      </c>
      <c r="C21" s="98">
        <v>5287303</v>
      </c>
    </row>
    <row r="22" spans="1:3" s="101" customFormat="1" ht="21.75" customHeight="1">
      <c r="A22" s="105"/>
      <c r="B22" s="103" t="s">
        <v>1405</v>
      </c>
      <c r="C22" s="98">
        <v>653550</v>
      </c>
    </row>
    <row r="23" spans="1:3" s="101" customFormat="1" ht="21.75" customHeight="1">
      <c r="A23" s="105"/>
      <c r="B23" s="103" t="s">
        <v>1406</v>
      </c>
      <c r="C23" s="98">
        <v>33179</v>
      </c>
    </row>
    <row r="24" spans="1:3" s="101" customFormat="1" ht="21.75" customHeight="1">
      <c r="A24" s="105"/>
      <c r="B24" s="103" t="s">
        <v>1407</v>
      </c>
      <c r="C24" s="98">
        <v>5054828.5</v>
      </c>
    </row>
    <row r="25" spans="1:3" s="101" customFormat="1" ht="21.75" customHeight="1">
      <c r="A25" s="105"/>
      <c r="B25" s="103" t="s">
        <v>1408</v>
      </c>
      <c r="C25" s="98">
        <v>14643850</v>
      </c>
    </row>
    <row r="26" spans="1:3" s="101" customFormat="1" ht="21.75" customHeight="1">
      <c r="A26" s="105"/>
      <c r="B26" s="103" t="s">
        <v>1409</v>
      </c>
      <c r="C26" s="98">
        <v>5444185</v>
      </c>
    </row>
    <row r="27" spans="1:3" s="101" customFormat="1" ht="21.75" customHeight="1">
      <c r="A27" s="105"/>
      <c r="B27" s="103" t="s">
        <v>1410</v>
      </c>
      <c r="C27" s="98">
        <v>21684061.33</v>
      </c>
    </row>
    <row r="28" spans="1:3" s="101" customFormat="1" ht="21.75" customHeight="1">
      <c r="A28" s="105"/>
      <c r="B28" s="103" t="s">
        <v>1411</v>
      </c>
      <c r="C28" s="98">
        <v>15429798.31</v>
      </c>
    </row>
    <row r="29" spans="1:3" s="101" customFormat="1" ht="21.75" customHeight="1">
      <c r="A29" s="105"/>
      <c r="B29" s="103" t="s">
        <v>1412</v>
      </c>
      <c r="C29" s="98">
        <v>4223350</v>
      </c>
    </row>
    <row r="30" spans="1:3" s="101" customFormat="1" ht="21.75" customHeight="1">
      <c r="A30" s="105"/>
      <c r="B30" s="103" t="s">
        <v>1413</v>
      </c>
      <c r="C30" s="98">
        <v>0</v>
      </c>
    </row>
    <row r="31" spans="1:3" s="101" customFormat="1" ht="21.75" customHeight="1">
      <c r="A31" s="105"/>
      <c r="B31" s="103" t="s">
        <v>1414</v>
      </c>
      <c r="C31" s="98">
        <v>28039061.16</v>
      </c>
    </row>
    <row r="32" spans="1:3" s="101" customFormat="1" ht="21.75" customHeight="1">
      <c r="A32" s="105"/>
      <c r="B32" s="103" t="s">
        <v>1415</v>
      </c>
      <c r="C32" s="98">
        <v>6125567.54</v>
      </c>
    </row>
    <row r="33" spans="1:3" s="101" customFormat="1" ht="21.75" customHeight="1">
      <c r="A33" s="105"/>
      <c r="B33" s="103" t="s">
        <v>1416</v>
      </c>
      <c r="C33" s="98">
        <v>84200</v>
      </c>
    </row>
    <row r="34" spans="1:3" s="101" customFormat="1" ht="21.75" customHeight="1">
      <c r="A34" s="105"/>
      <c r="B34" s="103" t="s">
        <v>1417</v>
      </c>
      <c r="C34" s="98">
        <v>3553724.2</v>
      </c>
    </row>
    <row r="35" spans="1:3" s="101" customFormat="1" ht="21.75" customHeight="1">
      <c r="A35" s="105"/>
      <c r="B35" s="103" t="s">
        <v>1418</v>
      </c>
      <c r="C35" s="98">
        <v>31500</v>
      </c>
    </row>
    <row r="36" spans="1:3" s="101" customFormat="1" ht="21.75" customHeight="1">
      <c r="A36" s="105"/>
      <c r="B36" s="103" t="s">
        <v>1419</v>
      </c>
      <c r="C36" s="106">
        <v>39205418.44</v>
      </c>
    </row>
    <row r="37" spans="1:3" s="101" customFormat="1" ht="21.75" customHeight="1">
      <c r="A37" s="105"/>
      <c r="B37" s="103" t="s">
        <v>1420</v>
      </c>
      <c r="C37" s="106">
        <v>0</v>
      </c>
    </row>
    <row r="38" spans="1:3" s="101" customFormat="1" ht="21.75" customHeight="1">
      <c r="A38" s="105"/>
      <c r="B38" s="103" t="s">
        <v>1421</v>
      </c>
      <c r="C38" s="107">
        <v>32770700</v>
      </c>
    </row>
    <row r="39" spans="1:3" s="101" customFormat="1" ht="21.75" customHeight="1">
      <c r="A39" s="105"/>
      <c r="B39" s="103" t="s">
        <v>1422</v>
      </c>
      <c r="C39" s="98">
        <v>77438003.19</v>
      </c>
    </row>
    <row r="40" spans="1:3" s="101" customFormat="1" ht="21.75" customHeight="1">
      <c r="A40" s="105"/>
      <c r="B40" s="103" t="s">
        <v>1423</v>
      </c>
      <c r="C40" s="98">
        <v>7422393.04</v>
      </c>
    </row>
    <row r="41" spans="1:3" s="101" customFormat="1" ht="21.75" customHeight="1">
      <c r="A41" s="105"/>
      <c r="B41" s="103" t="s">
        <v>1424</v>
      </c>
      <c r="C41" s="98">
        <v>8114737.01</v>
      </c>
    </row>
    <row r="42" spans="1:3" s="101" customFormat="1" ht="21.75" customHeight="1">
      <c r="A42" s="105"/>
      <c r="B42" s="103" t="s">
        <v>1425</v>
      </c>
      <c r="C42" s="98">
        <v>6346152.86</v>
      </c>
    </row>
    <row r="43" spans="1:3" s="101" customFormat="1" ht="21.75" customHeight="1">
      <c r="A43" s="105"/>
      <c r="B43" s="103" t="s">
        <v>1426</v>
      </c>
      <c r="C43" s="98">
        <v>6922664</v>
      </c>
    </row>
    <row r="44" spans="1:3" s="101" customFormat="1" ht="21.75" customHeight="1">
      <c r="A44" s="105"/>
      <c r="B44" s="103" t="s">
        <v>1427</v>
      </c>
      <c r="C44" s="98">
        <v>45443884</v>
      </c>
    </row>
    <row r="45" spans="1:3" s="101" customFormat="1" ht="21.75" customHeight="1">
      <c r="A45" s="105"/>
      <c r="B45" s="103" t="s">
        <v>1428</v>
      </c>
      <c r="C45" s="98">
        <v>25000</v>
      </c>
    </row>
    <row r="46" spans="1:3" s="101" customFormat="1" ht="21.75" customHeight="1">
      <c r="A46" s="105"/>
      <c r="B46" s="103" t="s">
        <v>1429</v>
      </c>
      <c r="C46" s="98">
        <v>18697481.88</v>
      </c>
    </row>
    <row r="47" spans="1:3" s="101" customFormat="1" ht="21.75" customHeight="1">
      <c r="A47" s="104" t="s">
        <v>1430</v>
      </c>
      <c r="B47" s="108" t="s">
        <v>1431</v>
      </c>
      <c r="C47" s="98">
        <v>7845840.42</v>
      </c>
    </row>
    <row r="48" spans="1:3" s="101" customFormat="1" ht="21.75" customHeight="1">
      <c r="A48" s="105"/>
      <c r="B48" s="108" t="s">
        <v>1432</v>
      </c>
      <c r="C48" s="98">
        <v>172575660.89</v>
      </c>
    </row>
    <row r="49" spans="1:3" s="101" customFormat="1" ht="21.75" customHeight="1">
      <c r="A49" s="105"/>
      <c r="B49" s="108" t="s">
        <v>1433</v>
      </c>
      <c r="C49" s="98">
        <v>0</v>
      </c>
    </row>
    <row r="50" spans="1:3" s="101" customFormat="1" ht="21.75" customHeight="1">
      <c r="A50" s="105"/>
      <c r="B50" s="108" t="s">
        <v>1434</v>
      </c>
      <c r="C50" s="98">
        <v>0</v>
      </c>
    </row>
    <row r="51" spans="1:3" s="101" customFormat="1" ht="21.75" customHeight="1">
      <c r="A51" s="105"/>
      <c r="B51" s="108" t="s">
        <v>1435</v>
      </c>
      <c r="C51" s="98">
        <v>17865207.25</v>
      </c>
    </row>
    <row r="52" spans="1:3" s="101" customFormat="1" ht="21.75" customHeight="1">
      <c r="A52" s="105"/>
      <c r="B52" s="108" t="s">
        <v>1436</v>
      </c>
      <c r="C52" s="98">
        <v>1047600</v>
      </c>
    </row>
    <row r="53" spans="1:3" s="101" customFormat="1" ht="21.75" customHeight="1">
      <c r="A53" s="105"/>
      <c r="B53" s="108" t="s">
        <v>1437</v>
      </c>
      <c r="C53" s="98">
        <v>93003.92</v>
      </c>
    </row>
    <row r="54" spans="1:3" s="101" customFormat="1" ht="21.75" customHeight="1">
      <c r="A54" s="105"/>
      <c r="B54" s="108" t="s">
        <v>1438</v>
      </c>
      <c r="C54" s="98">
        <v>161000</v>
      </c>
    </row>
    <row r="55" spans="1:3" s="101" customFormat="1" ht="21.75" customHeight="1">
      <c r="A55" s="105"/>
      <c r="B55" s="108" t="s">
        <v>1439</v>
      </c>
      <c r="C55" s="98">
        <v>256505</v>
      </c>
    </row>
    <row r="56" spans="1:3" s="101" customFormat="1" ht="21.75" customHeight="1">
      <c r="A56" s="105"/>
      <c r="B56" s="108" t="s">
        <v>1440</v>
      </c>
      <c r="C56" s="98">
        <v>0</v>
      </c>
    </row>
    <row r="57" spans="1:3" s="101" customFormat="1" ht="21.75" customHeight="1">
      <c r="A57" s="105"/>
      <c r="B57" s="108" t="s">
        <v>1441</v>
      </c>
      <c r="C57" s="98">
        <v>932347.08</v>
      </c>
    </row>
    <row r="58" spans="1:3" s="101" customFormat="1" ht="21.75" customHeight="1">
      <c r="A58" s="192" t="s">
        <v>1442</v>
      </c>
      <c r="B58" s="109" t="s">
        <v>1388</v>
      </c>
      <c r="C58" s="98">
        <v>424446537.76</v>
      </c>
    </row>
    <row r="59" spans="1:3" s="110" customFormat="1" ht="24" customHeight="1">
      <c r="A59" s="193"/>
      <c r="B59" s="109" t="s">
        <v>1443</v>
      </c>
      <c r="C59" s="98">
        <v>274492727.17</v>
      </c>
    </row>
    <row r="60" spans="1:3" s="110" customFormat="1" ht="24" customHeight="1">
      <c r="A60" s="193"/>
      <c r="B60" s="109" t="s">
        <v>1444</v>
      </c>
      <c r="C60" s="98">
        <v>154838897.92</v>
      </c>
    </row>
    <row r="61" spans="1:3" s="110" customFormat="1" ht="24" customHeight="1">
      <c r="A61" s="193"/>
      <c r="B61" s="109" t="s">
        <v>1445</v>
      </c>
      <c r="C61" s="98">
        <v>7518823.39</v>
      </c>
    </row>
    <row r="62" spans="1:3" s="110" customFormat="1" ht="24" customHeight="1">
      <c r="A62" s="193"/>
      <c r="B62" s="109" t="s">
        <v>1446</v>
      </c>
      <c r="C62" s="98">
        <v>1090000</v>
      </c>
    </row>
    <row r="63" spans="1:3" s="110" customFormat="1" ht="24" customHeight="1">
      <c r="A63" s="193"/>
      <c r="B63" s="109" t="s">
        <v>1447</v>
      </c>
      <c r="C63" s="98">
        <v>0</v>
      </c>
    </row>
    <row r="64" spans="1:3" s="110" customFormat="1" ht="24" customHeight="1">
      <c r="A64" s="193"/>
      <c r="B64" s="109" t="s">
        <v>1448</v>
      </c>
      <c r="C64" s="98">
        <v>39377364.6</v>
      </c>
    </row>
    <row r="65" spans="1:3" s="110" customFormat="1" ht="24" customHeight="1">
      <c r="A65" s="193"/>
      <c r="B65" s="109" t="s">
        <v>1449</v>
      </c>
      <c r="C65" s="98">
        <v>0</v>
      </c>
    </row>
    <row r="66" spans="1:3" s="110" customFormat="1" ht="24" customHeight="1">
      <c r="A66" s="193"/>
      <c r="B66" s="109" t="s">
        <v>1450</v>
      </c>
      <c r="C66" s="98">
        <v>66623230.69</v>
      </c>
    </row>
    <row r="67" spans="1:3" s="110" customFormat="1" ht="24" customHeight="1">
      <c r="A67" s="193"/>
      <c r="B67" s="109" t="s">
        <v>1451</v>
      </c>
      <c r="C67" s="98">
        <v>0</v>
      </c>
    </row>
    <row r="68" spans="1:3" s="110" customFormat="1" ht="24" customHeight="1">
      <c r="A68" s="194"/>
      <c r="B68" s="109" t="s">
        <v>1452</v>
      </c>
      <c r="C68" s="98">
        <v>0</v>
      </c>
    </row>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row r="109" ht="24" customHeight="1"/>
    <row r="110" ht="24" customHeight="1"/>
    <row r="111" ht="24" customHeight="1"/>
    <row r="112" ht="24" customHeight="1"/>
    <row r="113" ht="24" customHeight="1"/>
    <row r="114" ht="24" customHeight="1"/>
    <row r="115" ht="24"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row r="206" ht="23.25" customHeight="1"/>
    <row r="207" ht="23.25" customHeight="1"/>
    <row r="208" ht="23.25" customHeight="1"/>
    <row r="209" ht="23.25" customHeight="1"/>
    <row r="210" ht="23.25" customHeight="1"/>
    <row r="211" ht="23.25" customHeight="1"/>
    <row r="212" ht="23.25" customHeight="1"/>
    <row r="213" ht="23.25" customHeight="1"/>
    <row r="214" ht="23.25" customHeight="1"/>
    <row r="215" ht="23.25" customHeight="1"/>
    <row r="216" ht="23.25" customHeight="1"/>
    <row r="217" ht="23.25" customHeight="1"/>
    <row r="218" ht="23.25" customHeight="1"/>
    <row r="219" ht="23.25" customHeight="1"/>
    <row r="220" ht="23.25" customHeight="1"/>
    <row r="221" ht="23.25" customHeight="1"/>
    <row r="222" ht="23.25" customHeight="1"/>
    <row r="223" ht="23.25" customHeight="1"/>
    <row r="224" ht="23.25" customHeight="1"/>
    <row r="225" ht="23.25" customHeight="1"/>
    <row r="226" ht="23.25" customHeight="1"/>
    <row r="227" ht="23.25" customHeight="1"/>
    <row r="228" ht="23.25" customHeight="1"/>
    <row r="229" ht="23.25" customHeight="1"/>
    <row r="230" ht="23.25" customHeight="1"/>
    <row r="231" ht="23.25" customHeight="1"/>
    <row r="232" ht="23.25" customHeight="1"/>
    <row r="233" ht="23.25" customHeight="1"/>
    <row r="234" ht="23.25" customHeight="1"/>
    <row r="235" ht="23.25" customHeight="1"/>
    <row r="236" ht="23.25" customHeight="1"/>
    <row r="237" ht="23.25" customHeight="1"/>
    <row r="238" ht="23.25" customHeight="1"/>
    <row r="239" ht="23.25" customHeight="1"/>
    <row r="240" ht="23.25" customHeight="1"/>
    <row r="241" ht="23.25" customHeight="1"/>
    <row r="242" ht="23.25" customHeight="1"/>
    <row r="243" ht="23.25" customHeight="1"/>
    <row r="244" ht="23.25" customHeight="1"/>
    <row r="245" ht="23.25" customHeight="1"/>
    <row r="246" ht="23.25" customHeight="1"/>
    <row r="247" ht="23.25" customHeight="1"/>
    <row r="248" ht="23.25" customHeight="1"/>
    <row r="249" ht="23.25" customHeight="1"/>
    <row r="250" ht="23.25" customHeight="1"/>
    <row r="251" ht="23.25" customHeight="1"/>
    <row r="252" ht="23.25" customHeight="1"/>
    <row r="253" ht="23.25" customHeight="1"/>
    <row r="254" ht="23.25" customHeight="1"/>
    <row r="255" ht="23.25" customHeight="1"/>
    <row r="256" ht="23.25" customHeight="1"/>
    <row r="257" ht="23.25" customHeight="1"/>
    <row r="258" ht="23.25" customHeight="1"/>
    <row r="259" ht="23.25" customHeight="1"/>
    <row r="260" ht="23.25" customHeight="1"/>
    <row r="261" ht="23.25" customHeight="1"/>
    <row r="262" ht="23.25" customHeight="1"/>
    <row r="263" ht="23.25" customHeight="1"/>
    <row r="264" ht="23.25" customHeight="1"/>
    <row r="265" ht="23.25" customHeight="1"/>
    <row r="266" ht="23.25" customHeight="1"/>
    <row r="267" ht="23.25" customHeight="1"/>
    <row r="268" ht="23.25" customHeight="1"/>
    <row r="269" ht="23.25" customHeight="1"/>
    <row r="270" ht="23.25" customHeight="1"/>
    <row r="271" ht="23.25" customHeight="1"/>
    <row r="272" ht="23.25" customHeight="1"/>
    <row r="273" ht="23.25" customHeight="1"/>
  </sheetData>
  <sheetProtection/>
  <mergeCells count="3">
    <mergeCell ref="A2:C2"/>
    <mergeCell ref="A6:B6"/>
    <mergeCell ref="A58:A6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66"/>
  <sheetViews>
    <sheetView zoomScalePageLayoutView="0" workbookViewId="0" topLeftCell="A1">
      <selection activeCell="I6" sqref="A1:IV16384"/>
    </sheetView>
  </sheetViews>
  <sheetFormatPr defaultColWidth="7.25390625" defaultRowHeight="14.25"/>
  <cols>
    <col min="1" max="1" width="34.75390625" style="0" bestFit="1" customWidth="1"/>
    <col min="2" max="2" width="39.25390625" style="0" customWidth="1"/>
    <col min="3" max="3" width="22.875" style="0" customWidth="1"/>
  </cols>
  <sheetData>
    <row r="1" spans="1:3" s="89" customFormat="1" ht="19.5" customHeight="1">
      <c r="A1" s="87"/>
      <c r="B1" s="88"/>
      <c r="C1" s="88"/>
    </row>
    <row r="2" spans="1:3" ht="31.5" customHeight="1">
      <c r="A2" s="190" t="s">
        <v>1514</v>
      </c>
      <c r="B2" s="190"/>
      <c r="C2" s="190"/>
    </row>
    <row r="3" spans="1:3" s="91" customFormat="1" ht="21.75" customHeight="1">
      <c r="A3" s="90" t="s">
        <v>1382</v>
      </c>
      <c r="C3" s="92" t="s">
        <v>1383</v>
      </c>
    </row>
    <row r="4" spans="1:3" s="91" customFormat="1" ht="21.75" customHeight="1">
      <c r="A4" s="93" t="s">
        <v>1384</v>
      </c>
      <c r="B4" s="93" t="s">
        <v>1385</v>
      </c>
      <c r="C4" s="94" t="s">
        <v>32</v>
      </c>
    </row>
    <row r="5" spans="1:4" s="97" customFormat="1" ht="21.75" customHeight="1">
      <c r="A5" s="95" t="s">
        <v>1386</v>
      </c>
      <c r="B5" s="95" t="s">
        <v>1386</v>
      </c>
      <c r="C5" s="95">
        <v>1</v>
      </c>
      <c r="D5" s="96"/>
    </row>
    <row r="6" spans="1:3" s="96" customFormat="1" ht="21.75" customHeight="1">
      <c r="A6" s="191" t="s">
        <v>1387</v>
      </c>
      <c r="B6" s="191"/>
      <c r="C6" s="98">
        <v>2897328520.21</v>
      </c>
    </row>
    <row r="7" spans="1:3" s="101" customFormat="1" ht="21.75" customHeight="1">
      <c r="A7" s="99" t="s">
        <v>1454</v>
      </c>
      <c r="B7" s="100" t="s">
        <v>1455</v>
      </c>
      <c r="C7" s="98">
        <v>175635494.25</v>
      </c>
    </row>
    <row r="8" spans="1:3" s="101" customFormat="1" ht="21.75" customHeight="1">
      <c r="A8" s="102"/>
      <c r="B8" s="103" t="s">
        <v>1456</v>
      </c>
      <c r="C8" s="98">
        <v>468220261.93</v>
      </c>
    </row>
    <row r="9" spans="1:3" s="101" customFormat="1" ht="21.75" customHeight="1">
      <c r="A9" s="102"/>
      <c r="B9" s="103" t="s">
        <v>1457</v>
      </c>
      <c r="C9" s="98">
        <v>36882640.8</v>
      </c>
    </row>
    <row r="10" spans="1:3" s="101" customFormat="1" ht="21.75" customHeight="1">
      <c r="A10" s="111"/>
      <c r="B10" s="103" t="s">
        <v>1401</v>
      </c>
      <c r="C10" s="98">
        <v>73906814.04</v>
      </c>
    </row>
    <row r="11" spans="1:3" s="101" customFormat="1" ht="21.75" customHeight="1">
      <c r="A11" s="105" t="s">
        <v>1458</v>
      </c>
      <c r="B11" s="103" t="s">
        <v>1459</v>
      </c>
      <c r="C11" s="98">
        <v>111639870.33</v>
      </c>
    </row>
    <row r="12" spans="1:3" s="101" customFormat="1" ht="21.75" customHeight="1">
      <c r="A12" s="105"/>
      <c r="B12" s="103" t="s">
        <v>1416</v>
      </c>
      <c r="C12" s="98">
        <v>1238960</v>
      </c>
    </row>
    <row r="13" spans="1:3" s="101" customFormat="1" ht="21.75" customHeight="1">
      <c r="A13" s="105"/>
      <c r="B13" s="103" t="s">
        <v>1417</v>
      </c>
      <c r="C13" s="98">
        <v>6391577.45</v>
      </c>
    </row>
    <row r="14" spans="1:3" s="101" customFormat="1" ht="21.75" customHeight="1">
      <c r="A14" s="105"/>
      <c r="B14" s="103" t="s">
        <v>1460</v>
      </c>
      <c r="C14" s="98">
        <v>24219032.88</v>
      </c>
    </row>
    <row r="15" spans="1:3" s="101" customFormat="1" ht="21.75" customHeight="1">
      <c r="A15" s="105"/>
      <c r="B15" s="103" t="s">
        <v>1423</v>
      </c>
      <c r="C15" s="98">
        <v>140520898.3</v>
      </c>
    </row>
    <row r="16" spans="1:3" s="101" customFormat="1" ht="21.75" customHeight="1">
      <c r="A16" s="105"/>
      <c r="B16" s="103" t="s">
        <v>1418</v>
      </c>
      <c r="C16" s="98">
        <v>95800</v>
      </c>
    </row>
    <row r="17" spans="1:3" s="101" customFormat="1" ht="21.75" customHeight="1">
      <c r="A17" s="105"/>
      <c r="B17" s="103" t="s">
        <v>1413</v>
      </c>
      <c r="C17" s="98">
        <v>0</v>
      </c>
    </row>
    <row r="18" spans="1:3" s="101" customFormat="1" ht="21.75" customHeight="1">
      <c r="A18" s="105"/>
      <c r="B18" s="103" t="s">
        <v>1426</v>
      </c>
      <c r="C18" s="98">
        <v>6232682</v>
      </c>
    </row>
    <row r="19" spans="1:3" s="101" customFormat="1" ht="21.75" customHeight="1">
      <c r="A19" s="105"/>
      <c r="B19" s="103" t="s">
        <v>1461</v>
      </c>
      <c r="C19" s="98">
        <v>14505067.17</v>
      </c>
    </row>
    <row r="20" spans="1:3" s="101" customFormat="1" ht="21.75" customHeight="1">
      <c r="A20" s="112"/>
      <c r="B20" s="103" t="s">
        <v>1429</v>
      </c>
      <c r="C20" s="98">
        <v>95934103</v>
      </c>
    </row>
    <row r="21" spans="1:3" s="101" customFormat="1" ht="21.75" customHeight="1">
      <c r="A21" s="105" t="s">
        <v>1462</v>
      </c>
      <c r="B21" s="103" t="s">
        <v>1463</v>
      </c>
      <c r="C21" s="98">
        <v>0</v>
      </c>
    </row>
    <row r="22" spans="1:3" s="101" customFormat="1" ht="21.75" customHeight="1">
      <c r="A22" s="105"/>
      <c r="B22" s="103" t="s">
        <v>1464</v>
      </c>
      <c r="C22" s="98">
        <v>13800000</v>
      </c>
    </row>
    <row r="23" spans="1:3" s="101" customFormat="1" ht="21.75" customHeight="1">
      <c r="A23" s="105"/>
      <c r="B23" s="103" t="s">
        <v>1465</v>
      </c>
      <c r="C23" s="98">
        <v>0</v>
      </c>
    </row>
    <row r="24" spans="1:3" s="101" customFormat="1" ht="21.75" customHeight="1">
      <c r="A24" s="105"/>
      <c r="B24" s="103" t="s">
        <v>1466</v>
      </c>
      <c r="C24" s="98">
        <v>0</v>
      </c>
    </row>
    <row r="25" spans="1:3" s="101" customFormat="1" ht="21.75" customHeight="1">
      <c r="A25" s="105"/>
      <c r="B25" s="103" t="s">
        <v>1467</v>
      </c>
      <c r="C25" s="98">
        <v>10700000</v>
      </c>
    </row>
    <row r="26" spans="1:3" s="101" customFormat="1" ht="21.75" customHeight="1">
      <c r="A26" s="105"/>
      <c r="B26" s="103" t="s">
        <v>1468</v>
      </c>
      <c r="C26" s="98">
        <v>400000</v>
      </c>
    </row>
    <row r="27" spans="1:3" s="101" customFormat="1" ht="21.75" customHeight="1">
      <c r="A27" s="112"/>
      <c r="B27" s="103" t="s">
        <v>1469</v>
      </c>
      <c r="C27" s="98">
        <v>9894106</v>
      </c>
    </row>
    <row r="28" spans="1:4" s="101" customFormat="1" ht="21.75" customHeight="1">
      <c r="A28" s="105" t="s">
        <v>1470</v>
      </c>
      <c r="B28" s="113" t="s">
        <v>1463</v>
      </c>
      <c r="C28" s="98">
        <v>0</v>
      </c>
      <c r="D28" s="110"/>
    </row>
    <row r="29" spans="1:4" s="101" customFormat="1" ht="21.75" customHeight="1">
      <c r="A29" s="105"/>
      <c r="B29" s="103" t="s">
        <v>1464</v>
      </c>
      <c r="C29" s="98">
        <v>0</v>
      </c>
      <c r="D29" s="110"/>
    </row>
    <row r="30" spans="1:3" s="101" customFormat="1" ht="21.75" customHeight="1">
      <c r="A30" s="105"/>
      <c r="B30" s="103" t="s">
        <v>1465</v>
      </c>
      <c r="C30" s="98">
        <v>0</v>
      </c>
    </row>
    <row r="31" spans="1:3" s="101" customFormat="1" ht="21.75" customHeight="1">
      <c r="A31" s="105"/>
      <c r="B31" s="103" t="s">
        <v>1467</v>
      </c>
      <c r="C31" s="98">
        <v>0</v>
      </c>
    </row>
    <row r="32" spans="1:3" s="101" customFormat="1" ht="21.75" customHeight="1">
      <c r="A32" s="105"/>
      <c r="B32" s="103" t="s">
        <v>1471</v>
      </c>
      <c r="C32" s="98">
        <v>0</v>
      </c>
    </row>
    <row r="33" spans="1:3" s="101" customFormat="1" ht="21.75" customHeight="1">
      <c r="A33" s="112"/>
      <c r="B33" s="103" t="s">
        <v>1472</v>
      </c>
      <c r="C33" s="98">
        <v>0</v>
      </c>
    </row>
    <row r="34" spans="1:3" s="101" customFormat="1" ht="21.75" customHeight="1">
      <c r="A34" s="104" t="s">
        <v>1473</v>
      </c>
      <c r="B34" s="103" t="s">
        <v>1474</v>
      </c>
      <c r="C34" s="98">
        <v>1022658129.62</v>
      </c>
    </row>
    <row r="35" spans="1:3" s="101" customFormat="1" ht="21.75" customHeight="1">
      <c r="A35" s="105"/>
      <c r="B35" s="103" t="s">
        <v>1475</v>
      </c>
      <c r="C35" s="98">
        <v>249021707.28</v>
      </c>
    </row>
    <row r="36" spans="1:3" s="101" customFormat="1" ht="21.75" customHeight="1">
      <c r="A36" s="105"/>
      <c r="B36" s="103" t="s">
        <v>1476</v>
      </c>
      <c r="C36" s="98">
        <v>0</v>
      </c>
    </row>
    <row r="37" spans="1:3" s="101" customFormat="1" ht="21.75" customHeight="1">
      <c r="A37" s="104" t="s">
        <v>1477</v>
      </c>
      <c r="B37" s="103" t="s">
        <v>1478</v>
      </c>
      <c r="C37" s="98">
        <v>4583258.6</v>
      </c>
    </row>
    <row r="38" spans="1:3" s="101" customFormat="1" ht="21.75" customHeight="1">
      <c r="A38" s="105"/>
      <c r="B38" s="103" t="s">
        <v>1479</v>
      </c>
      <c r="C38" s="98">
        <v>0</v>
      </c>
    </row>
    <row r="39" spans="1:3" s="101" customFormat="1" ht="21.75" customHeight="1">
      <c r="A39" s="195" t="s">
        <v>1450</v>
      </c>
      <c r="B39" s="113" t="s">
        <v>1480</v>
      </c>
      <c r="C39" s="98">
        <v>0</v>
      </c>
    </row>
    <row r="40" spans="1:3" s="101" customFormat="1" ht="21.75" customHeight="1">
      <c r="A40" s="196"/>
      <c r="B40" s="114" t="s">
        <v>1481</v>
      </c>
      <c r="C40" s="98">
        <v>0</v>
      </c>
    </row>
    <row r="41" spans="1:3" s="101" customFormat="1" ht="21.75" customHeight="1">
      <c r="A41" s="197"/>
      <c r="B41" s="103" t="s">
        <v>1482</v>
      </c>
      <c r="C41" s="98">
        <v>66623230.69</v>
      </c>
    </row>
    <row r="42" spans="1:3" s="101" customFormat="1" ht="21.75" customHeight="1">
      <c r="A42" s="104" t="s">
        <v>1483</v>
      </c>
      <c r="B42" s="103" t="s">
        <v>1484</v>
      </c>
      <c r="C42" s="98">
        <v>0</v>
      </c>
    </row>
    <row r="43" spans="1:3" s="101" customFormat="1" ht="21.75" customHeight="1">
      <c r="A43" s="105"/>
      <c r="B43" s="103" t="s">
        <v>1485</v>
      </c>
      <c r="C43" s="98">
        <v>0</v>
      </c>
    </row>
    <row r="44" spans="1:3" s="101" customFormat="1" ht="21.75" customHeight="1">
      <c r="A44" s="104" t="s">
        <v>1486</v>
      </c>
      <c r="B44" s="103" t="s">
        <v>1487</v>
      </c>
      <c r="C44" s="98">
        <v>134002527.35</v>
      </c>
    </row>
    <row r="45" spans="1:3" s="101" customFormat="1" ht="21.75" customHeight="1">
      <c r="A45" s="105"/>
      <c r="B45" s="103" t="s">
        <v>1488</v>
      </c>
      <c r="C45" s="98">
        <v>181000</v>
      </c>
    </row>
    <row r="46" spans="1:3" s="101" customFormat="1" ht="21.75" customHeight="1">
      <c r="A46" s="105"/>
      <c r="B46" s="103" t="s">
        <v>1489</v>
      </c>
      <c r="C46" s="98">
        <v>0</v>
      </c>
    </row>
    <row r="47" spans="1:3" s="101" customFormat="1" ht="21.75" customHeight="1">
      <c r="A47" s="105"/>
      <c r="B47" s="103" t="s">
        <v>1490</v>
      </c>
      <c r="C47" s="98">
        <v>190245095.79</v>
      </c>
    </row>
    <row r="48" spans="1:3" s="101" customFormat="1" ht="21.75" customHeight="1">
      <c r="A48" s="105"/>
      <c r="B48" s="113" t="s">
        <v>1491</v>
      </c>
      <c r="C48" s="98">
        <v>31187439.34</v>
      </c>
    </row>
    <row r="49" spans="1:3" s="101" customFormat="1" ht="21.75" customHeight="1">
      <c r="A49" s="104" t="s">
        <v>1492</v>
      </c>
      <c r="B49" s="103" t="s">
        <v>1493</v>
      </c>
      <c r="C49" s="98">
        <v>0</v>
      </c>
    </row>
    <row r="50" spans="1:3" s="101" customFormat="1" ht="21.75" customHeight="1">
      <c r="A50" s="112"/>
      <c r="B50" s="108" t="s">
        <v>1494</v>
      </c>
      <c r="C50" s="98">
        <v>0</v>
      </c>
    </row>
    <row r="51" spans="1:3" s="101" customFormat="1" ht="21.75" customHeight="1">
      <c r="A51" s="104" t="s">
        <v>1495</v>
      </c>
      <c r="B51" s="103" t="s">
        <v>1496</v>
      </c>
      <c r="C51" s="98">
        <v>7518823.39</v>
      </c>
    </row>
    <row r="52" spans="1:3" s="101" customFormat="1" ht="21.75" customHeight="1">
      <c r="A52" s="105"/>
      <c r="B52" s="103" t="s">
        <v>1497</v>
      </c>
      <c r="C52" s="98">
        <v>0</v>
      </c>
    </row>
    <row r="53" spans="1:3" s="101" customFormat="1" ht="21.75" customHeight="1">
      <c r="A53" s="105"/>
      <c r="B53" s="103" t="s">
        <v>1498</v>
      </c>
      <c r="C53" s="98">
        <v>0</v>
      </c>
    </row>
    <row r="54" spans="1:3" s="101" customFormat="1" ht="21.75" customHeight="1">
      <c r="A54" s="105"/>
      <c r="B54" s="113" t="s">
        <v>1499</v>
      </c>
      <c r="C54" s="98">
        <v>0</v>
      </c>
    </row>
    <row r="55" spans="1:3" s="101" customFormat="1" ht="21.75" customHeight="1">
      <c r="A55" s="104" t="s">
        <v>1500</v>
      </c>
      <c r="B55" s="103" t="s">
        <v>1501</v>
      </c>
      <c r="C55" s="98">
        <v>1090000</v>
      </c>
    </row>
    <row r="56" spans="1:3" s="101" customFormat="1" ht="21.75" customHeight="1">
      <c r="A56" s="112"/>
      <c r="B56" s="108" t="s">
        <v>1502</v>
      </c>
      <c r="C56" s="98">
        <v>0</v>
      </c>
    </row>
    <row r="57" spans="1:3" s="101" customFormat="1" ht="21.75" customHeight="1">
      <c r="A57" s="104" t="s">
        <v>1044</v>
      </c>
      <c r="B57" s="103" t="s">
        <v>1503</v>
      </c>
      <c r="C57" s="98">
        <v>0</v>
      </c>
    </row>
    <row r="58" spans="1:3" s="101" customFormat="1" ht="21.75" customHeight="1">
      <c r="A58" s="105"/>
      <c r="B58" s="103" t="s">
        <v>1504</v>
      </c>
      <c r="C58" s="98">
        <v>0</v>
      </c>
    </row>
    <row r="59" spans="1:3" s="101" customFormat="1" ht="21.75" customHeight="1">
      <c r="A59" s="105"/>
      <c r="B59" s="103" t="s">
        <v>1505</v>
      </c>
      <c r="C59" s="98">
        <v>0</v>
      </c>
    </row>
    <row r="60" spans="1:3" s="101" customFormat="1" ht="21.75" customHeight="1">
      <c r="A60" s="105"/>
      <c r="B60" s="113" t="s">
        <v>1506</v>
      </c>
      <c r="C60" s="98">
        <v>0</v>
      </c>
    </row>
    <row r="61" spans="1:3" s="101" customFormat="1" ht="21.75" customHeight="1">
      <c r="A61" s="104" t="s">
        <v>1507</v>
      </c>
      <c r="B61" s="103" t="s">
        <v>1508</v>
      </c>
      <c r="C61" s="98">
        <v>0</v>
      </c>
    </row>
    <row r="62" spans="1:3" s="101" customFormat="1" ht="21.75" customHeight="1">
      <c r="A62" s="112"/>
      <c r="B62" s="108" t="s">
        <v>1509</v>
      </c>
      <c r="C62" s="98">
        <v>0</v>
      </c>
    </row>
    <row r="63" spans="1:3" s="101" customFormat="1" ht="21.75" customHeight="1">
      <c r="A63" s="198" t="s">
        <v>1510</v>
      </c>
      <c r="B63" s="103" t="s">
        <v>1511</v>
      </c>
      <c r="C63" s="98">
        <v>0</v>
      </c>
    </row>
    <row r="64" spans="1:3" s="101" customFormat="1" ht="21.75" customHeight="1">
      <c r="A64" s="199"/>
      <c r="B64" s="103" t="s">
        <v>1512</v>
      </c>
      <c r="C64" s="98">
        <v>0</v>
      </c>
    </row>
    <row r="65" spans="1:3" s="101" customFormat="1" ht="21.75" customHeight="1">
      <c r="A65" s="199"/>
      <c r="B65" s="103" t="s">
        <v>1513</v>
      </c>
      <c r="C65" s="98">
        <v>0</v>
      </c>
    </row>
    <row r="66" spans="1:3" s="101" customFormat="1" ht="21.75" customHeight="1">
      <c r="A66" s="200"/>
      <c r="B66" s="113" t="s">
        <v>1510</v>
      </c>
      <c r="C66" s="98">
        <v>0</v>
      </c>
    </row>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row r="191" ht="23.25" customHeight="1"/>
    <row r="192" ht="23.25" customHeight="1"/>
    <row r="193" ht="23.25" customHeight="1"/>
    <row r="194" ht="23.25" customHeight="1"/>
    <row r="195" ht="23.25" customHeight="1"/>
    <row r="196" ht="23.25" customHeight="1"/>
    <row r="197" ht="23.25" customHeight="1"/>
    <row r="198" ht="23.25" customHeight="1"/>
    <row r="199" ht="23.25" customHeight="1"/>
    <row r="200" ht="23.25" customHeight="1"/>
    <row r="201" ht="23.25" customHeight="1"/>
    <row r="202" ht="23.25" customHeight="1"/>
    <row r="203" ht="23.25" customHeight="1"/>
    <row r="204" ht="23.25" customHeight="1"/>
    <row r="205" ht="23.25" customHeight="1"/>
    <row r="206" ht="23.25" customHeight="1"/>
    <row r="207" ht="23.25" customHeight="1"/>
    <row r="208" ht="23.25" customHeight="1"/>
    <row r="209" ht="23.25" customHeight="1"/>
    <row r="210" ht="23.25" customHeight="1"/>
    <row r="211" ht="23.25" customHeight="1"/>
    <row r="212" ht="23.25" customHeight="1"/>
    <row r="213" ht="23.25" customHeight="1"/>
    <row r="214" ht="23.25" customHeight="1"/>
    <row r="215" ht="23.25" customHeight="1"/>
    <row r="216" ht="23.25" customHeight="1"/>
    <row r="217" ht="23.25" customHeight="1"/>
    <row r="218" ht="23.25" customHeight="1"/>
    <row r="219" ht="23.25" customHeight="1"/>
    <row r="220" ht="23.25" customHeight="1"/>
    <row r="221" ht="23.25" customHeight="1"/>
    <row r="222" ht="23.25" customHeight="1"/>
    <row r="223" ht="23.25" customHeight="1"/>
    <row r="224" ht="23.25" customHeight="1"/>
    <row r="225" ht="23.25" customHeight="1"/>
    <row r="226" ht="23.25" customHeight="1"/>
    <row r="227" ht="23.25" customHeight="1"/>
    <row r="228" ht="23.25" customHeight="1"/>
    <row r="229" ht="23.25" customHeight="1"/>
    <row r="230" ht="23.25" customHeight="1"/>
    <row r="231" ht="23.25" customHeight="1"/>
    <row r="232" ht="23.25" customHeight="1"/>
    <row r="233" ht="23.25" customHeight="1"/>
    <row r="234" ht="23.25" customHeight="1"/>
    <row r="235" ht="23.25" customHeight="1"/>
    <row r="236" ht="23.25" customHeight="1"/>
    <row r="237" ht="23.25" customHeight="1"/>
    <row r="238" ht="23.25" customHeight="1"/>
    <row r="239" ht="23.25" customHeight="1"/>
    <row r="240" ht="23.25" customHeight="1"/>
    <row r="241" ht="23.25" customHeight="1"/>
    <row r="242" ht="23.25" customHeight="1"/>
    <row r="243" ht="23.25" customHeight="1"/>
    <row r="244" ht="23.25" customHeight="1"/>
    <row r="245" ht="23.25" customHeight="1"/>
    <row r="246" ht="23.25" customHeight="1"/>
    <row r="247" ht="23.25" customHeight="1"/>
    <row r="248" ht="23.25" customHeight="1"/>
    <row r="249" ht="23.25" customHeight="1"/>
    <row r="250" ht="23.25" customHeight="1"/>
    <row r="251" ht="23.25" customHeight="1"/>
    <row r="252" ht="23.25" customHeight="1"/>
    <row r="253" ht="23.25" customHeight="1"/>
    <row r="254" ht="23.25" customHeight="1"/>
    <row r="255" ht="23.25" customHeight="1"/>
    <row r="256" ht="23.25" customHeight="1"/>
    <row r="257" ht="23.25" customHeight="1"/>
    <row r="258" ht="23.25" customHeight="1"/>
    <row r="259" ht="23.25" customHeight="1"/>
    <row r="260" ht="23.25" customHeight="1"/>
    <row r="261" ht="23.25" customHeight="1"/>
    <row r="262" ht="23.25" customHeight="1"/>
    <row r="263" ht="23.25" customHeight="1"/>
  </sheetData>
  <sheetProtection/>
  <mergeCells count="4">
    <mergeCell ref="A2:C2"/>
    <mergeCell ref="A6:B6"/>
    <mergeCell ref="A39:A41"/>
    <mergeCell ref="A63:A6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6"/>
  <sheetViews>
    <sheetView zoomScalePageLayoutView="0" workbookViewId="0" topLeftCell="C1">
      <selection activeCell="F9" sqref="A1:IV16384"/>
    </sheetView>
  </sheetViews>
  <sheetFormatPr defaultColWidth="9.00390625" defaultRowHeight="14.25"/>
  <cols>
    <col min="1" max="1" width="23.125" style="0" customWidth="1"/>
    <col min="2" max="2" width="14.75390625" style="0" customWidth="1"/>
    <col min="3" max="3" width="23.125" style="0" customWidth="1"/>
    <col min="4" max="4" width="14.75390625" style="0" customWidth="1"/>
  </cols>
  <sheetData>
    <row r="1" spans="1:4" ht="25.5">
      <c r="A1" s="201" t="s">
        <v>1523</v>
      </c>
      <c r="B1" s="201"/>
      <c r="C1" s="201"/>
      <c r="D1" s="201"/>
    </row>
    <row r="2" ht="33.75" customHeight="1">
      <c r="D2" s="116" t="s">
        <v>1515</v>
      </c>
    </row>
    <row r="3" spans="1:4" ht="65.25" customHeight="1">
      <c r="A3" s="115" t="s">
        <v>1516</v>
      </c>
      <c r="B3" s="115" t="s">
        <v>1517</v>
      </c>
      <c r="C3" s="115" t="s">
        <v>1516</v>
      </c>
      <c r="D3" s="115" t="s">
        <v>1517</v>
      </c>
    </row>
    <row r="4" spans="1:4" ht="65.25" customHeight="1">
      <c r="A4" s="117" t="s">
        <v>1518</v>
      </c>
      <c r="B4" s="118">
        <f>SUM(B5:B6)</f>
        <v>0</v>
      </c>
      <c r="C4" s="117" t="s">
        <v>1519</v>
      </c>
      <c r="D4" s="118">
        <f>SUM(D5)</f>
        <v>0</v>
      </c>
    </row>
    <row r="5" spans="1:4" ht="65.25" customHeight="1">
      <c r="A5" s="117" t="s">
        <v>1520</v>
      </c>
      <c r="B5" s="118"/>
      <c r="C5" s="117" t="s">
        <v>1521</v>
      </c>
      <c r="D5" s="118"/>
    </row>
    <row r="6" spans="1:4" ht="65.25" customHeight="1">
      <c r="A6" s="117" t="s">
        <v>1522</v>
      </c>
      <c r="B6" s="118"/>
      <c r="C6" s="118"/>
      <c r="D6" s="118"/>
    </row>
  </sheetData>
  <sheetProtection/>
  <mergeCells count="1">
    <mergeCell ref="A1:D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270"/>
  <sheetViews>
    <sheetView showGridLines="0" zoomScale="90" zoomScaleNormal="90" zoomScaleSheetLayoutView="100" zoomScalePageLayoutView="0" workbookViewId="0" topLeftCell="C1">
      <pane ySplit="5" topLeftCell="A185" activePane="bottomLeft" state="frozen"/>
      <selection pane="topLeft" activeCell="A1" sqref="A1"/>
      <selection pane="bottomLeft" activeCell="C195" sqref="A1:IV16384"/>
    </sheetView>
  </sheetViews>
  <sheetFormatPr defaultColWidth="9.00390625" defaultRowHeight="14.25"/>
  <cols>
    <col min="1" max="1" width="37.25390625" style="12" customWidth="1"/>
    <col min="2" max="2" width="13.75390625" style="12" customWidth="1"/>
    <col min="3" max="3" width="48.875" style="12" customWidth="1"/>
    <col min="4" max="4" width="15.625" style="12" customWidth="1"/>
    <col min="5" max="16384" width="9.00390625" style="12" customWidth="1"/>
  </cols>
  <sheetData>
    <row r="1" ht="14.25">
      <c r="A1" s="13"/>
    </row>
    <row r="2" spans="1:4" s="11" customFormat="1" ht="18" customHeight="1">
      <c r="A2" s="183" t="s">
        <v>25</v>
      </c>
      <c r="B2" s="183"/>
      <c r="C2" s="183"/>
      <c r="D2" s="183"/>
    </row>
    <row r="3" ht="14.25" customHeight="1">
      <c r="D3" s="14" t="s">
        <v>29</v>
      </c>
    </row>
    <row r="4" spans="1:4" ht="31.5" customHeight="1">
      <c r="A4" s="202" t="s">
        <v>1039</v>
      </c>
      <c r="B4" s="203"/>
      <c r="C4" s="202" t="s">
        <v>1040</v>
      </c>
      <c r="D4" s="203"/>
    </row>
    <row r="5" spans="1:4" ht="19.5" customHeight="1">
      <c r="A5" s="2" t="s">
        <v>30</v>
      </c>
      <c r="B5" s="2" t="s">
        <v>32</v>
      </c>
      <c r="C5" s="2" t="s">
        <v>30</v>
      </c>
      <c r="D5" s="2" t="s">
        <v>32</v>
      </c>
    </row>
    <row r="6" spans="1:4" ht="19.5" customHeight="1">
      <c r="A6" s="10" t="s">
        <v>1132</v>
      </c>
      <c r="B6" s="4"/>
      <c r="C6" s="10" t="s">
        <v>1133</v>
      </c>
      <c r="D6" s="80">
        <f>SUM(D7,D13,D19)</f>
        <v>0</v>
      </c>
    </row>
    <row r="7" spans="1:4" ht="19.5" customHeight="1">
      <c r="A7" s="10" t="s">
        <v>1134</v>
      </c>
      <c r="B7" s="4"/>
      <c r="C7" s="5" t="s">
        <v>1135</v>
      </c>
      <c r="D7" s="54">
        <f>SUM(D8:D12)</f>
        <v>0</v>
      </c>
    </row>
    <row r="8" spans="1:4" ht="19.5" customHeight="1">
      <c r="A8" s="10" t="s">
        <v>1136</v>
      </c>
      <c r="B8" s="4"/>
      <c r="C8" s="8" t="s">
        <v>1207</v>
      </c>
      <c r="D8" s="54"/>
    </row>
    <row r="9" spans="1:4" ht="19.5" customHeight="1">
      <c r="A9" s="10" t="s">
        <v>1138</v>
      </c>
      <c r="B9" s="4"/>
      <c r="C9" s="8" t="s">
        <v>1208</v>
      </c>
      <c r="D9" s="54"/>
    </row>
    <row r="10" spans="1:4" ht="19.5" customHeight="1">
      <c r="A10" s="10" t="s">
        <v>1140</v>
      </c>
      <c r="B10" s="4"/>
      <c r="C10" s="8" t="s">
        <v>1209</v>
      </c>
      <c r="D10" s="54"/>
    </row>
    <row r="11" spans="1:4" ht="19.5" customHeight="1">
      <c r="A11" s="10" t="s">
        <v>1142</v>
      </c>
      <c r="B11" s="4"/>
      <c r="C11" s="8" t="s">
        <v>1210</v>
      </c>
      <c r="D11" s="54"/>
    </row>
    <row r="12" spans="1:4" ht="19.5" customHeight="1">
      <c r="A12" s="10" t="s">
        <v>1144</v>
      </c>
      <c r="B12" s="4">
        <f>SUM(B13:B17)</f>
        <v>0</v>
      </c>
      <c r="C12" s="8" t="s">
        <v>1211</v>
      </c>
      <c r="D12" s="54"/>
    </row>
    <row r="13" spans="1:4" ht="19.5" customHeight="1">
      <c r="A13" s="15" t="s">
        <v>1212</v>
      </c>
      <c r="B13" s="4"/>
      <c r="C13" s="5" t="s">
        <v>1137</v>
      </c>
      <c r="D13" s="81">
        <f>SUM($D$14:$D$18)</f>
        <v>0</v>
      </c>
    </row>
    <row r="14" spans="1:4" ht="19.5" customHeight="1">
      <c r="A14" s="15" t="s">
        <v>1213</v>
      </c>
      <c r="B14" s="4"/>
      <c r="C14" s="5" t="s">
        <v>1214</v>
      </c>
      <c r="D14" s="54"/>
    </row>
    <row r="15" spans="1:4" ht="19.5" customHeight="1">
      <c r="A15" s="15" t="s">
        <v>1215</v>
      </c>
      <c r="B15" s="4"/>
      <c r="C15" s="5" t="s">
        <v>1216</v>
      </c>
      <c r="D15" s="54"/>
    </row>
    <row r="16" spans="1:4" ht="19.5" customHeight="1">
      <c r="A16" s="15" t="s">
        <v>1217</v>
      </c>
      <c r="B16" s="4"/>
      <c r="C16" s="5" t="s">
        <v>1218</v>
      </c>
      <c r="D16" s="54"/>
    </row>
    <row r="17" spans="1:4" ht="19.5" customHeight="1">
      <c r="A17" s="15" t="s">
        <v>1219</v>
      </c>
      <c r="B17" s="4"/>
      <c r="C17" s="5" t="s">
        <v>1220</v>
      </c>
      <c r="D17" s="54"/>
    </row>
    <row r="18" spans="1:4" ht="19.5" customHeight="1">
      <c r="A18" s="10" t="s">
        <v>1146</v>
      </c>
      <c r="B18" s="4"/>
      <c r="C18" s="5" t="s">
        <v>1221</v>
      </c>
      <c r="D18" s="54"/>
    </row>
    <row r="19" spans="1:4" ht="19.5" customHeight="1">
      <c r="A19" s="10" t="s">
        <v>1148</v>
      </c>
      <c r="B19" s="4">
        <f>SUM(B20:B21)</f>
        <v>0</v>
      </c>
      <c r="C19" s="5" t="s">
        <v>1139</v>
      </c>
      <c r="D19" s="81">
        <f>SUM($D$20:$D$21)</f>
        <v>0</v>
      </c>
    </row>
    <row r="20" spans="1:4" ht="19.5" customHeight="1">
      <c r="A20" s="15" t="s">
        <v>1222</v>
      </c>
      <c r="B20" s="4"/>
      <c r="C20" s="7" t="s">
        <v>1223</v>
      </c>
      <c r="D20" s="54"/>
    </row>
    <row r="21" spans="1:4" ht="19.5" customHeight="1">
      <c r="A21" s="15" t="s">
        <v>1224</v>
      </c>
      <c r="B21" s="4"/>
      <c r="C21" s="7" t="s">
        <v>1225</v>
      </c>
      <c r="D21" s="54"/>
    </row>
    <row r="22" spans="1:4" ht="19.5" customHeight="1">
      <c r="A22" s="10" t="s">
        <v>1150</v>
      </c>
      <c r="B22" s="4"/>
      <c r="C22" s="10" t="s">
        <v>1141</v>
      </c>
      <c r="D22" s="54">
        <f>SUM(D23,D27,D31)</f>
        <v>0</v>
      </c>
    </row>
    <row r="23" spans="1:4" ht="19.5" customHeight="1">
      <c r="A23" s="10" t="s">
        <v>1152</v>
      </c>
      <c r="B23" s="4"/>
      <c r="C23" s="8" t="s">
        <v>1143</v>
      </c>
      <c r="D23" s="81">
        <f>SUM($D$24:$D$26)</f>
        <v>0</v>
      </c>
    </row>
    <row r="24" spans="1:4" ht="19.5" customHeight="1">
      <c r="A24" s="10" t="s">
        <v>1154</v>
      </c>
      <c r="B24" s="4"/>
      <c r="C24" s="8" t="s">
        <v>1226</v>
      </c>
      <c r="D24" s="54"/>
    </row>
    <row r="25" spans="1:4" ht="19.5" customHeight="1">
      <c r="A25" s="10" t="s">
        <v>1156</v>
      </c>
      <c r="B25" s="4"/>
      <c r="C25" s="8" t="s">
        <v>1227</v>
      </c>
      <c r="D25" s="54"/>
    </row>
    <row r="26" spans="1:4" ht="19.5" customHeight="1">
      <c r="A26" s="10" t="s">
        <v>1158</v>
      </c>
      <c r="B26" s="4"/>
      <c r="C26" s="8" t="s">
        <v>1228</v>
      </c>
      <c r="D26" s="54"/>
    </row>
    <row r="27" spans="1:4" ht="19.5" customHeight="1">
      <c r="A27" s="10" t="s">
        <v>1160</v>
      </c>
      <c r="B27" s="4">
        <f>SUM(B28:B32)</f>
        <v>0</v>
      </c>
      <c r="C27" s="8" t="s">
        <v>1145</v>
      </c>
      <c r="D27" s="81">
        <f>SUM($D$28:$D$30)</f>
        <v>0</v>
      </c>
    </row>
    <row r="28" spans="1:4" ht="19.5" customHeight="1">
      <c r="A28" s="4" t="s">
        <v>1229</v>
      </c>
      <c r="B28" s="4"/>
      <c r="C28" s="8" t="s">
        <v>1226</v>
      </c>
      <c r="D28" s="54"/>
    </row>
    <row r="29" spans="1:4" ht="19.5" customHeight="1">
      <c r="A29" s="4" t="s">
        <v>1230</v>
      </c>
      <c r="B29" s="4"/>
      <c r="C29" s="8" t="s">
        <v>1227</v>
      </c>
      <c r="D29" s="54"/>
    </row>
    <row r="30" spans="1:4" ht="19.5" customHeight="1">
      <c r="A30" s="4" t="s">
        <v>1231</v>
      </c>
      <c r="B30" s="4"/>
      <c r="C30" s="6" t="s">
        <v>1232</v>
      </c>
      <c r="D30" s="54"/>
    </row>
    <row r="31" spans="1:4" ht="19.5" customHeight="1">
      <c r="A31" s="4" t="s">
        <v>1233</v>
      </c>
      <c r="B31" s="4"/>
      <c r="C31" s="5" t="s">
        <v>1147</v>
      </c>
      <c r="D31" s="81">
        <f>SUM($D$32:$D$33)</f>
        <v>0</v>
      </c>
    </row>
    <row r="32" spans="1:4" ht="19.5" customHeight="1">
      <c r="A32" s="4" t="s">
        <v>1234</v>
      </c>
      <c r="B32" s="4"/>
      <c r="C32" s="7" t="s">
        <v>1227</v>
      </c>
      <c r="D32" s="54"/>
    </row>
    <row r="33" spans="1:4" ht="19.5" customHeight="1">
      <c r="A33" s="10" t="s">
        <v>1162</v>
      </c>
      <c r="B33" s="4"/>
      <c r="C33" s="7" t="s">
        <v>1235</v>
      </c>
      <c r="D33" s="54"/>
    </row>
    <row r="34" spans="1:4" ht="19.5" customHeight="1">
      <c r="A34" s="4" t="s">
        <v>1164</v>
      </c>
      <c r="B34" s="4"/>
      <c r="C34" s="10" t="s">
        <v>1149</v>
      </c>
      <c r="D34" s="54">
        <f>SUM(D35,D40)</f>
        <v>0</v>
      </c>
    </row>
    <row r="35" spans="1:4" ht="19.5" customHeight="1">
      <c r="A35" s="4"/>
      <c r="B35" s="4"/>
      <c r="C35" s="10" t="s">
        <v>1151</v>
      </c>
      <c r="D35" s="81">
        <f>SUM($D$36:$D$39)</f>
        <v>0</v>
      </c>
    </row>
    <row r="36" spans="1:4" ht="19.5" customHeight="1">
      <c r="A36" s="4"/>
      <c r="B36" s="4"/>
      <c r="C36" s="10" t="s">
        <v>1236</v>
      </c>
      <c r="D36" s="54"/>
    </row>
    <row r="37" spans="1:4" ht="19.5" customHeight="1">
      <c r="A37" s="4"/>
      <c r="B37" s="4"/>
      <c r="C37" s="10" t="s">
        <v>1237</v>
      </c>
      <c r="D37" s="54"/>
    </row>
    <row r="38" spans="1:4" ht="19.5" customHeight="1">
      <c r="A38" s="4"/>
      <c r="B38" s="4"/>
      <c r="C38" s="10" t="s">
        <v>1238</v>
      </c>
      <c r="D38" s="54"/>
    </row>
    <row r="39" spans="1:4" ht="19.5" customHeight="1">
      <c r="A39" s="4"/>
      <c r="B39" s="4"/>
      <c r="C39" s="10" t="s">
        <v>1239</v>
      </c>
      <c r="D39" s="54"/>
    </row>
    <row r="40" spans="1:4" ht="19.5" customHeight="1">
      <c r="A40" s="4"/>
      <c r="B40" s="4"/>
      <c r="C40" s="10" t="s">
        <v>1153</v>
      </c>
      <c r="D40" s="81">
        <f>SUM($D$41:$D$44)</f>
        <v>0</v>
      </c>
    </row>
    <row r="41" spans="1:4" ht="19.5" customHeight="1">
      <c r="A41" s="4"/>
      <c r="B41" s="4"/>
      <c r="C41" s="10" t="s">
        <v>1240</v>
      </c>
      <c r="D41" s="54"/>
    </row>
    <row r="42" spans="1:4" ht="19.5" customHeight="1">
      <c r="A42" s="4"/>
      <c r="B42" s="4"/>
      <c r="C42" s="10" t="s">
        <v>1241</v>
      </c>
      <c r="D42" s="54"/>
    </row>
    <row r="43" spans="1:4" ht="19.5" customHeight="1">
      <c r="A43" s="8"/>
      <c r="B43" s="4"/>
      <c r="C43" s="10" t="s">
        <v>1242</v>
      </c>
      <c r="D43" s="54"/>
    </row>
    <row r="44" spans="1:4" ht="19.5" customHeight="1">
      <c r="A44" s="8"/>
      <c r="B44" s="4"/>
      <c r="C44" s="10" t="s">
        <v>1243</v>
      </c>
      <c r="D44" s="54"/>
    </row>
    <row r="45" spans="1:4" ht="19.5" customHeight="1">
      <c r="A45" s="8"/>
      <c r="B45" s="4"/>
      <c r="C45" s="10" t="s">
        <v>1155</v>
      </c>
      <c r="D45" s="54">
        <f>SUM(D46,D59,D63,D64,D70,D74,D78,D82,D88,D91)</f>
        <v>0</v>
      </c>
    </row>
    <row r="46" spans="1:4" s="1" customFormat="1" ht="19.5" customHeight="1">
      <c r="A46" s="8"/>
      <c r="B46" s="4"/>
      <c r="C46" s="10" t="s">
        <v>1157</v>
      </c>
      <c r="D46" s="81">
        <f>SUM($D$47:$D$58)</f>
        <v>0</v>
      </c>
    </row>
    <row r="47" spans="1:4" ht="19.5" customHeight="1">
      <c r="A47" s="8"/>
      <c r="B47" s="4"/>
      <c r="C47" s="6" t="s">
        <v>1244</v>
      </c>
      <c r="D47" s="54"/>
    </row>
    <row r="48" spans="1:4" ht="19.5" customHeight="1">
      <c r="A48" s="8"/>
      <c r="B48" s="4"/>
      <c r="C48" s="6" t="s">
        <v>1245</v>
      </c>
      <c r="D48" s="54"/>
    </row>
    <row r="49" spans="1:4" ht="19.5" customHeight="1">
      <c r="A49" s="8"/>
      <c r="B49" s="4"/>
      <c r="C49" s="6" t="s">
        <v>1246</v>
      </c>
      <c r="D49" s="54"/>
    </row>
    <row r="50" spans="1:4" ht="19.5" customHeight="1">
      <c r="A50" s="8"/>
      <c r="B50" s="4"/>
      <c r="C50" s="6" t="s">
        <v>1247</v>
      </c>
      <c r="D50" s="54"/>
    </row>
    <row r="51" spans="1:4" ht="19.5" customHeight="1">
      <c r="A51" s="8"/>
      <c r="B51" s="4"/>
      <c r="C51" s="6" t="s">
        <v>1248</v>
      </c>
      <c r="D51" s="54"/>
    </row>
    <row r="52" spans="1:4" ht="19.5" customHeight="1">
      <c r="A52" s="8"/>
      <c r="B52" s="4"/>
      <c r="C52" s="6" t="s">
        <v>1249</v>
      </c>
      <c r="D52" s="54"/>
    </row>
    <row r="53" spans="1:4" ht="19.5" customHeight="1">
      <c r="A53" s="8"/>
      <c r="B53" s="4"/>
      <c r="C53" s="6" t="s">
        <v>1250</v>
      </c>
      <c r="D53" s="54"/>
    </row>
    <row r="54" spans="1:4" ht="19.5" customHeight="1">
      <c r="A54" s="8"/>
      <c r="B54" s="4"/>
      <c r="C54" s="6" t="s">
        <v>1251</v>
      </c>
      <c r="D54" s="54"/>
    </row>
    <row r="55" spans="1:4" ht="19.5" customHeight="1">
      <c r="A55" s="10"/>
      <c r="B55" s="4"/>
      <c r="C55" s="6" t="s">
        <v>1252</v>
      </c>
      <c r="D55" s="54"/>
    </row>
    <row r="56" spans="1:4" ht="19.5" customHeight="1">
      <c r="A56" s="10"/>
      <c r="B56" s="4"/>
      <c r="C56" s="6" t="s">
        <v>1253</v>
      </c>
      <c r="D56" s="54"/>
    </row>
    <row r="57" spans="1:4" ht="19.5" customHeight="1">
      <c r="A57" s="10"/>
      <c r="B57" s="4"/>
      <c r="C57" s="6" t="s">
        <v>935</v>
      </c>
      <c r="D57" s="54"/>
    </row>
    <row r="58" spans="1:4" ht="19.5" customHeight="1">
      <c r="A58" s="10"/>
      <c r="B58" s="4"/>
      <c r="C58" s="6" t="s">
        <v>1254</v>
      </c>
      <c r="D58" s="54"/>
    </row>
    <row r="59" spans="1:4" ht="19.5" customHeight="1">
      <c r="A59" s="10"/>
      <c r="B59" s="4"/>
      <c r="C59" s="10" t="s">
        <v>1159</v>
      </c>
      <c r="D59" s="81">
        <f>SUM($D$60:$D$62)</f>
        <v>0</v>
      </c>
    </row>
    <row r="60" spans="1:4" ht="19.5" customHeight="1">
      <c r="A60" s="10"/>
      <c r="B60" s="4"/>
      <c r="C60" s="6" t="s">
        <v>1244</v>
      </c>
      <c r="D60" s="54"/>
    </row>
    <row r="61" spans="1:4" ht="19.5" customHeight="1">
      <c r="A61" s="10"/>
      <c r="B61" s="4"/>
      <c r="C61" s="6" t="s">
        <v>1245</v>
      </c>
      <c r="D61" s="54"/>
    </row>
    <row r="62" spans="1:4" ht="19.5" customHeight="1">
      <c r="A62" s="10"/>
      <c r="B62" s="4"/>
      <c r="C62" s="6" t="s">
        <v>1255</v>
      </c>
      <c r="D62" s="54"/>
    </row>
    <row r="63" spans="1:4" ht="19.5" customHeight="1">
      <c r="A63" s="10"/>
      <c r="B63" s="4"/>
      <c r="C63" s="10" t="s">
        <v>1161</v>
      </c>
      <c r="D63" s="54"/>
    </row>
    <row r="64" spans="1:4" ht="19.5" customHeight="1">
      <c r="A64" s="10"/>
      <c r="B64" s="4"/>
      <c r="C64" s="10" t="s">
        <v>1163</v>
      </c>
      <c r="D64" s="81">
        <f>SUM($D$65:$D$69)</f>
        <v>0</v>
      </c>
    </row>
    <row r="65" spans="1:4" ht="19.5" customHeight="1">
      <c r="A65" s="10"/>
      <c r="B65" s="4"/>
      <c r="C65" s="6" t="s">
        <v>1256</v>
      </c>
      <c r="D65" s="54"/>
    </row>
    <row r="66" spans="1:4" ht="19.5" customHeight="1">
      <c r="A66" s="10"/>
      <c r="B66" s="16"/>
      <c r="C66" s="6" t="s">
        <v>1257</v>
      </c>
      <c r="D66" s="54"/>
    </row>
    <row r="67" spans="1:4" ht="19.5" customHeight="1">
      <c r="A67" s="10"/>
      <c r="B67" s="4"/>
      <c r="C67" s="6" t="s">
        <v>1258</v>
      </c>
      <c r="D67" s="54"/>
    </row>
    <row r="68" spans="1:4" ht="19.5" customHeight="1">
      <c r="A68" s="10"/>
      <c r="B68" s="4"/>
      <c r="C68" s="6" t="s">
        <v>1259</v>
      </c>
      <c r="D68" s="54"/>
    </row>
    <row r="69" spans="1:4" ht="19.5" customHeight="1">
      <c r="A69" s="10"/>
      <c r="B69" s="4"/>
      <c r="C69" s="6" t="s">
        <v>1260</v>
      </c>
      <c r="D69" s="54"/>
    </row>
    <row r="70" spans="1:4" ht="19.5" customHeight="1">
      <c r="A70" s="10"/>
      <c r="B70" s="4"/>
      <c r="C70" s="10" t="s">
        <v>1261</v>
      </c>
      <c r="D70" s="81">
        <f>SUM($D$71:$D$73)</f>
        <v>0</v>
      </c>
    </row>
    <row r="71" spans="1:4" ht="19.5" customHeight="1">
      <c r="A71" s="10"/>
      <c r="B71" s="4"/>
      <c r="C71" s="10" t="s">
        <v>1262</v>
      </c>
      <c r="D71" s="54"/>
    </row>
    <row r="72" spans="1:4" ht="19.5" customHeight="1">
      <c r="A72" s="10"/>
      <c r="B72" s="4"/>
      <c r="C72" s="10" t="s">
        <v>1263</v>
      </c>
      <c r="D72" s="54"/>
    </row>
    <row r="73" spans="1:4" ht="19.5" customHeight="1">
      <c r="A73" s="10"/>
      <c r="B73" s="4"/>
      <c r="C73" s="10" t="s">
        <v>1264</v>
      </c>
      <c r="D73" s="54"/>
    </row>
    <row r="74" spans="1:4" ht="19.5" customHeight="1">
      <c r="A74" s="10"/>
      <c r="B74" s="4"/>
      <c r="C74" s="3" t="s">
        <v>1165</v>
      </c>
      <c r="D74" s="81">
        <f>SUM($D$75:$D$77)</f>
        <v>0</v>
      </c>
    </row>
    <row r="75" spans="1:4" ht="19.5" customHeight="1">
      <c r="A75" s="10"/>
      <c r="B75" s="4"/>
      <c r="C75" s="7" t="s">
        <v>1244</v>
      </c>
      <c r="D75" s="54"/>
    </row>
    <row r="76" spans="1:4" ht="19.5" customHeight="1">
      <c r="A76" s="10"/>
      <c r="B76" s="4"/>
      <c r="C76" s="7" t="s">
        <v>1245</v>
      </c>
      <c r="D76" s="54"/>
    </row>
    <row r="77" spans="1:4" ht="19.5" customHeight="1">
      <c r="A77" s="10"/>
      <c r="B77" s="4"/>
      <c r="C77" s="7" t="s">
        <v>1265</v>
      </c>
      <c r="D77" s="54"/>
    </row>
    <row r="78" spans="1:4" ht="19.5" customHeight="1">
      <c r="A78" s="10"/>
      <c r="B78" s="4"/>
      <c r="C78" s="3" t="s">
        <v>1166</v>
      </c>
      <c r="D78" s="81">
        <f>SUM($D$79:$D$81)</f>
        <v>0</v>
      </c>
    </row>
    <row r="79" spans="1:4" ht="19.5" customHeight="1">
      <c r="A79" s="10"/>
      <c r="B79" s="4"/>
      <c r="C79" s="7" t="s">
        <v>1244</v>
      </c>
      <c r="D79" s="54"/>
    </row>
    <row r="80" spans="1:4" ht="19.5" customHeight="1">
      <c r="A80" s="10"/>
      <c r="B80" s="4"/>
      <c r="C80" s="7" t="s">
        <v>1245</v>
      </c>
      <c r="D80" s="54"/>
    </row>
    <row r="81" spans="1:4" ht="19.5" customHeight="1">
      <c r="A81" s="10"/>
      <c r="B81" s="4"/>
      <c r="C81" s="7" t="s">
        <v>1266</v>
      </c>
      <c r="D81" s="54"/>
    </row>
    <row r="82" spans="1:4" ht="19.5" customHeight="1">
      <c r="A82" s="10"/>
      <c r="B82" s="4"/>
      <c r="C82" s="3" t="s">
        <v>1167</v>
      </c>
      <c r="D82" s="81">
        <f>SUM($D$83:$D$87)</f>
        <v>0</v>
      </c>
    </row>
    <row r="83" spans="1:4" ht="19.5" customHeight="1">
      <c r="A83" s="10"/>
      <c r="B83" s="4"/>
      <c r="C83" s="7" t="s">
        <v>1256</v>
      </c>
      <c r="D83" s="54"/>
    </row>
    <row r="84" spans="1:4" ht="19.5" customHeight="1">
      <c r="A84" s="10"/>
      <c r="B84" s="4"/>
      <c r="C84" s="7" t="s">
        <v>1257</v>
      </c>
      <c r="D84" s="54"/>
    </row>
    <row r="85" spans="1:4" ht="19.5" customHeight="1">
      <c r="A85" s="10"/>
      <c r="B85" s="4"/>
      <c r="C85" s="7" t="s">
        <v>1258</v>
      </c>
      <c r="D85" s="54"/>
    </row>
    <row r="86" spans="1:4" ht="19.5" customHeight="1">
      <c r="A86" s="10"/>
      <c r="B86" s="4"/>
      <c r="C86" s="7" t="s">
        <v>1259</v>
      </c>
      <c r="D86" s="54"/>
    </row>
    <row r="87" spans="1:4" ht="19.5" customHeight="1">
      <c r="A87" s="10"/>
      <c r="B87" s="4"/>
      <c r="C87" s="7" t="s">
        <v>1267</v>
      </c>
      <c r="D87" s="54"/>
    </row>
    <row r="88" spans="1:4" ht="19.5" customHeight="1">
      <c r="A88" s="10"/>
      <c r="B88" s="4"/>
      <c r="C88" s="3" t="s">
        <v>1168</v>
      </c>
      <c r="D88" s="81">
        <f>SUM($D$89:$D$90)</f>
        <v>0</v>
      </c>
    </row>
    <row r="89" spans="1:4" ht="19.5" customHeight="1">
      <c r="A89" s="10"/>
      <c r="B89" s="4"/>
      <c r="C89" s="7" t="s">
        <v>1262</v>
      </c>
      <c r="D89" s="54"/>
    </row>
    <row r="90" spans="1:4" ht="19.5" customHeight="1">
      <c r="A90" s="10"/>
      <c r="B90" s="4"/>
      <c r="C90" s="7" t="s">
        <v>1268</v>
      </c>
      <c r="D90" s="54"/>
    </row>
    <row r="91" spans="1:4" ht="19.5" customHeight="1">
      <c r="A91" s="10"/>
      <c r="B91" s="4"/>
      <c r="C91" s="7" t="s">
        <v>1169</v>
      </c>
      <c r="D91" s="81">
        <f>SUM($D$92:$D$99)</f>
        <v>0</v>
      </c>
    </row>
    <row r="92" spans="1:4" ht="19.5" customHeight="1">
      <c r="A92" s="10"/>
      <c r="B92" s="4"/>
      <c r="C92" s="7" t="s">
        <v>1244</v>
      </c>
      <c r="D92" s="54"/>
    </row>
    <row r="93" spans="1:4" ht="19.5" customHeight="1">
      <c r="A93" s="10"/>
      <c r="B93" s="4"/>
      <c r="C93" s="7" t="s">
        <v>1245</v>
      </c>
      <c r="D93" s="54"/>
    </row>
    <row r="94" spans="1:4" ht="19.5" customHeight="1">
      <c r="A94" s="10"/>
      <c r="B94" s="4"/>
      <c r="C94" s="7" t="s">
        <v>1246</v>
      </c>
      <c r="D94" s="54"/>
    </row>
    <row r="95" spans="1:4" ht="19.5" customHeight="1">
      <c r="A95" s="10"/>
      <c r="B95" s="4"/>
      <c r="C95" s="7" t="s">
        <v>1247</v>
      </c>
      <c r="D95" s="54"/>
    </row>
    <row r="96" spans="1:4" ht="19.5" customHeight="1">
      <c r="A96" s="10"/>
      <c r="B96" s="4"/>
      <c r="C96" s="7" t="s">
        <v>1250</v>
      </c>
      <c r="D96" s="54"/>
    </row>
    <row r="97" spans="1:4" ht="19.5" customHeight="1">
      <c r="A97" s="10"/>
      <c r="B97" s="4"/>
      <c r="C97" s="7" t="s">
        <v>1252</v>
      </c>
      <c r="D97" s="54"/>
    </row>
    <row r="98" spans="1:4" ht="19.5" customHeight="1">
      <c r="A98" s="10"/>
      <c r="B98" s="4"/>
      <c r="C98" s="7" t="s">
        <v>1253</v>
      </c>
      <c r="D98" s="54"/>
    </row>
    <row r="99" spans="1:4" ht="19.5" customHeight="1">
      <c r="A99" s="10"/>
      <c r="B99" s="4"/>
      <c r="C99" s="7" t="s">
        <v>1269</v>
      </c>
      <c r="D99" s="54"/>
    </row>
    <row r="100" spans="1:4" ht="19.5" customHeight="1">
      <c r="A100" s="10"/>
      <c r="B100" s="4"/>
      <c r="C100" s="10" t="s">
        <v>1170</v>
      </c>
      <c r="D100" s="54">
        <f>SUM(D101,D106,D111)</f>
        <v>0</v>
      </c>
    </row>
    <row r="101" spans="1:4" ht="19.5" customHeight="1">
      <c r="A101" s="10"/>
      <c r="B101" s="4"/>
      <c r="C101" s="6" t="s">
        <v>1171</v>
      </c>
      <c r="D101" s="81">
        <f>SUM($D$102:$D$105)</f>
        <v>0</v>
      </c>
    </row>
    <row r="102" spans="1:4" ht="19.5" customHeight="1">
      <c r="A102" s="10"/>
      <c r="B102" s="4"/>
      <c r="C102" s="6" t="s">
        <v>1227</v>
      </c>
      <c r="D102" s="54"/>
    </row>
    <row r="103" spans="1:4" ht="19.5" customHeight="1">
      <c r="A103" s="10"/>
      <c r="B103" s="4"/>
      <c r="C103" s="6" t="s">
        <v>1270</v>
      </c>
      <c r="D103" s="54"/>
    </row>
    <row r="104" spans="1:4" ht="19.5" customHeight="1">
      <c r="A104" s="10"/>
      <c r="B104" s="4"/>
      <c r="C104" s="6" t="s">
        <v>1271</v>
      </c>
      <c r="D104" s="54"/>
    </row>
    <row r="105" spans="1:4" ht="19.5" customHeight="1">
      <c r="A105" s="10"/>
      <c r="B105" s="4"/>
      <c r="C105" s="6" t="s">
        <v>1272</v>
      </c>
      <c r="D105" s="54"/>
    </row>
    <row r="106" spans="1:4" ht="19.5" customHeight="1">
      <c r="A106" s="10"/>
      <c r="B106" s="4"/>
      <c r="C106" s="6" t="s">
        <v>1172</v>
      </c>
      <c r="D106" s="81">
        <f>SUM($D$107:$D$110)</f>
        <v>0</v>
      </c>
    </row>
    <row r="107" spans="1:4" ht="19.5" customHeight="1">
      <c r="A107" s="10"/>
      <c r="B107" s="4"/>
      <c r="C107" s="6" t="s">
        <v>1227</v>
      </c>
      <c r="D107" s="54"/>
    </row>
    <row r="108" spans="1:4" ht="19.5" customHeight="1">
      <c r="A108" s="10"/>
      <c r="B108" s="4"/>
      <c r="C108" s="6" t="s">
        <v>1270</v>
      </c>
      <c r="D108" s="54"/>
    </row>
    <row r="109" spans="1:4" ht="19.5" customHeight="1">
      <c r="A109" s="10"/>
      <c r="B109" s="4"/>
      <c r="C109" s="6" t="s">
        <v>1273</v>
      </c>
      <c r="D109" s="54"/>
    </row>
    <row r="110" spans="1:4" ht="19.5" customHeight="1">
      <c r="A110" s="10"/>
      <c r="B110" s="4"/>
      <c r="C110" s="6" t="s">
        <v>1274</v>
      </c>
      <c r="D110" s="54"/>
    </row>
    <row r="111" spans="1:4" ht="19.5" customHeight="1">
      <c r="A111" s="10"/>
      <c r="B111" s="4"/>
      <c r="C111" s="6" t="s">
        <v>1173</v>
      </c>
      <c r="D111" s="81">
        <f>SUM($D$112:$D$115)</f>
        <v>0</v>
      </c>
    </row>
    <row r="112" spans="1:4" ht="19.5" customHeight="1">
      <c r="A112" s="10"/>
      <c r="B112" s="4"/>
      <c r="C112" s="6" t="s">
        <v>714</v>
      </c>
      <c r="D112" s="54"/>
    </row>
    <row r="113" spans="1:4" ht="19.5" customHeight="1">
      <c r="A113" s="10"/>
      <c r="B113" s="4"/>
      <c r="C113" s="6" t="s">
        <v>1275</v>
      </c>
      <c r="D113" s="54"/>
    </row>
    <row r="114" spans="1:4" ht="19.5" customHeight="1">
      <c r="A114" s="10"/>
      <c r="B114" s="4"/>
      <c r="C114" s="6" t="s">
        <v>1276</v>
      </c>
      <c r="D114" s="54"/>
    </row>
    <row r="115" spans="1:4" ht="19.5" customHeight="1">
      <c r="A115" s="10"/>
      <c r="B115" s="4"/>
      <c r="C115" s="6" t="s">
        <v>1277</v>
      </c>
      <c r="D115" s="54"/>
    </row>
    <row r="116" spans="1:4" ht="19.5" customHeight="1">
      <c r="A116" s="10"/>
      <c r="B116" s="4"/>
      <c r="C116" s="8" t="s">
        <v>1174</v>
      </c>
      <c r="D116" s="54">
        <f>SUM(D117,D122,D127,D132,D141,D148,D157,D160,D163,D164)</f>
        <v>0</v>
      </c>
    </row>
    <row r="117" spans="1:4" ht="19.5" customHeight="1">
      <c r="A117" s="10"/>
      <c r="B117" s="4"/>
      <c r="C117" s="6" t="s">
        <v>1175</v>
      </c>
      <c r="D117" s="81">
        <f>SUM($D$118:$D$121)</f>
        <v>0</v>
      </c>
    </row>
    <row r="118" spans="1:4" ht="19.5" customHeight="1">
      <c r="A118" s="10"/>
      <c r="B118" s="4"/>
      <c r="C118" s="6" t="s">
        <v>747</v>
      </c>
      <c r="D118" s="54"/>
    </row>
    <row r="119" spans="1:4" ht="19.5" customHeight="1">
      <c r="A119" s="10"/>
      <c r="B119" s="4"/>
      <c r="C119" s="6" t="s">
        <v>748</v>
      </c>
      <c r="D119" s="54"/>
    </row>
    <row r="120" spans="1:4" ht="19.5" customHeight="1">
      <c r="A120" s="10"/>
      <c r="B120" s="4"/>
      <c r="C120" s="6" t="s">
        <v>1278</v>
      </c>
      <c r="D120" s="54"/>
    </row>
    <row r="121" spans="1:4" ht="19.5" customHeight="1">
      <c r="A121" s="10"/>
      <c r="B121" s="4"/>
      <c r="C121" s="6" t="s">
        <v>1279</v>
      </c>
      <c r="D121" s="54"/>
    </row>
    <row r="122" spans="1:4" ht="19.5" customHeight="1">
      <c r="A122" s="10"/>
      <c r="B122" s="4"/>
      <c r="C122" s="6" t="s">
        <v>1176</v>
      </c>
      <c r="D122" s="81">
        <f>SUM($D$123:$D$126)</f>
        <v>0</v>
      </c>
    </row>
    <row r="123" spans="1:4" ht="19.5" customHeight="1">
      <c r="A123" s="10"/>
      <c r="B123" s="4"/>
      <c r="C123" s="6" t="s">
        <v>1278</v>
      </c>
      <c r="D123" s="54"/>
    </row>
    <row r="124" spans="1:4" ht="19.5" customHeight="1">
      <c r="A124" s="10"/>
      <c r="B124" s="4"/>
      <c r="C124" s="6" t="s">
        <v>1280</v>
      </c>
      <c r="D124" s="54"/>
    </row>
    <row r="125" spans="1:4" ht="19.5" customHeight="1">
      <c r="A125" s="10"/>
      <c r="B125" s="4"/>
      <c r="C125" s="6" t="s">
        <v>1281</v>
      </c>
      <c r="D125" s="54"/>
    </row>
    <row r="126" spans="1:4" ht="19.5" customHeight="1">
      <c r="A126" s="10"/>
      <c r="B126" s="4"/>
      <c r="C126" s="6" t="s">
        <v>1282</v>
      </c>
      <c r="D126" s="54"/>
    </row>
    <row r="127" spans="1:4" ht="19.5" customHeight="1">
      <c r="A127" s="10"/>
      <c r="B127" s="4"/>
      <c r="C127" s="6" t="s">
        <v>1177</v>
      </c>
      <c r="D127" s="81">
        <f>SUM($D$128:$D$131)</f>
        <v>0</v>
      </c>
    </row>
    <row r="128" spans="1:4" ht="19.5" customHeight="1">
      <c r="A128" s="10"/>
      <c r="B128" s="4"/>
      <c r="C128" s="6" t="s">
        <v>754</v>
      </c>
      <c r="D128" s="54"/>
    </row>
    <row r="129" spans="1:4" ht="19.5" customHeight="1">
      <c r="A129" s="10"/>
      <c r="B129" s="4"/>
      <c r="C129" s="6" t="s">
        <v>1283</v>
      </c>
      <c r="D129" s="54"/>
    </row>
    <row r="130" spans="1:4" ht="19.5" customHeight="1">
      <c r="A130" s="10"/>
      <c r="B130" s="4"/>
      <c r="C130" s="6" t="s">
        <v>1284</v>
      </c>
      <c r="D130" s="54"/>
    </row>
    <row r="131" spans="1:4" ht="19.5" customHeight="1">
      <c r="A131" s="10"/>
      <c r="B131" s="4"/>
      <c r="C131" s="6" t="s">
        <v>1285</v>
      </c>
      <c r="D131" s="54"/>
    </row>
    <row r="132" spans="1:4" ht="19.5" customHeight="1">
      <c r="A132" s="10"/>
      <c r="B132" s="4"/>
      <c r="C132" s="6" t="s">
        <v>1178</v>
      </c>
      <c r="D132" s="81">
        <f>SUM($D$133:$D$140)</f>
        <v>0</v>
      </c>
    </row>
    <row r="133" spans="1:4" ht="19.5" customHeight="1">
      <c r="A133" s="10"/>
      <c r="B133" s="4"/>
      <c r="C133" s="6" t="s">
        <v>1286</v>
      </c>
      <c r="D133" s="54"/>
    </row>
    <row r="134" spans="1:4" ht="19.5" customHeight="1">
      <c r="A134" s="10"/>
      <c r="B134" s="4"/>
      <c r="C134" s="6" t="s">
        <v>1287</v>
      </c>
      <c r="D134" s="54"/>
    </row>
    <row r="135" spans="1:4" ht="19.5" customHeight="1">
      <c r="A135" s="10"/>
      <c r="B135" s="4"/>
      <c r="C135" s="6" t="s">
        <v>1288</v>
      </c>
      <c r="D135" s="54"/>
    </row>
    <row r="136" spans="1:4" ht="19.5" customHeight="1">
      <c r="A136" s="10"/>
      <c r="B136" s="4"/>
      <c r="C136" s="6" t="s">
        <v>1289</v>
      </c>
      <c r="D136" s="54"/>
    </row>
    <row r="137" spans="1:4" ht="19.5" customHeight="1">
      <c r="A137" s="10"/>
      <c r="B137" s="4"/>
      <c r="C137" s="6" t="s">
        <v>1290</v>
      </c>
      <c r="D137" s="54"/>
    </row>
    <row r="138" spans="1:4" ht="19.5" customHeight="1">
      <c r="A138" s="10"/>
      <c r="B138" s="4"/>
      <c r="C138" s="6" t="s">
        <v>1291</v>
      </c>
      <c r="D138" s="54"/>
    </row>
    <row r="139" spans="1:4" ht="19.5" customHeight="1">
      <c r="A139" s="10"/>
      <c r="B139" s="4"/>
      <c r="C139" s="6" t="s">
        <v>1292</v>
      </c>
      <c r="D139" s="54"/>
    </row>
    <row r="140" spans="1:4" ht="19.5" customHeight="1">
      <c r="A140" s="10"/>
      <c r="B140" s="4"/>
      <c r="C140" s="6" t="s">
        <v>1293</v>
      </c>
      <c r="D140" s="54"/>
    </row>
    <row r="141" spans="1:4" ht="19.5" customHeight="1">
      <c r="A141" s="10"/>
      <c r="B141" s="4"/>
      <c r="C141" s="6" t="s">
        <v>1179</v>
      </c>
      <c r="D141" s="81">
        <f>SUM($D$142:$D$147)</f>
        <v>0</v>
      </c>
    </row>
    <row r="142" spans="1:4" ht="19.5" customHeight="1">
      <c r="A142" s="10"/>
      <c r="B142" s="4"/>
      <c r="C142" s="6" t="s">
        <v>1294</v>
      </c>
      <c r="D142" s="54"/>
    </row>
    <row r="143" spans="1:4" ht="19.5" customHeight="1">
      <c r="A143" s="10"/>
      <c r="B143" s="4"/>
      <c r="C143" s="6" t="s">
        <v>1295</v>
      </c>
      <c r="D143" s="54"/>
    </row>
    <row r="144" spans="1:4" ht="19.5" customHeight="1">
      <c r="A144" s="10"/>
      <c r="B144" s="4"/>
      <c r="C144" s="6" t="s">
        <v>1296</v>
      </c>
      <c r="D144" s="54"/>
    </row>
    <row r="145" spans="1:4" ht="19.5" customHeight="1">
      <c r="A145" s="10"/>
      <c r="B145" s="4"/>
      <c r="C145" s="6" t="s">
        <v>1297</v>
      </c>
      <c r="D145" s="54"/>
    </row>
    <row r="146" spans="1:4" ht="19.5" customHeight="1">
      <c r="A146" s="10"/>
      <c r="B146" s="4"/>
      <c r="C146" s="6" t="s">
        <v>1298</v>
      </c>
      <c r="D146" s="54"/>
    </row>
    <row r="147" spans="1:4" ht="19.5" customHeight="1">
      <c r="A147" s="10"/>
      <c r="B147" s="4"/>
      <c r="C147" s="6" t="s">
        <v>1299</v>
      </c>
      <c r="D147" s="54"/>
    </row>
    <row r="148" spans="1:4" ht="19.5" customHeight="1">
      <c r="A148" s="10"/>
      <c r="B148" s="4"/>
      <c r="C148" s="6" t="s">
        <v>1180</v>
      </c>
      <c r="D148" s="81">
        <f>SUM($D$149:$D$156)</f>
        <v>0</v>
      </c>
    </row>
    <row r="149" spans="1:4" ht="19.5" customHeight="1">
      <c r="A149" s="10"/>
      <c r="B149" s="4"/>
      <c r="C149" s="6" t="s">
        <v>1300</v>
      </c>
      <c r="D149" s="54"/>
    </row>
    <row r="150" spans="1:4" ht="19.5" customHeight="1">
      <c r="A150" s="10"/>
      <c r="B150" s="4"/>
      <c r="C150" s="6" t="s">
        <v>775</v>
      </c>
      <c r="D150" s="54"/>
    </row>
    <row r="151" spans="1:4" ht="19.5" customHeight="1">
      <c r="A151" s="10"/>
      <c r="B151" s="4"/>
      <c r="C151" s="6" t="s">
        <v>1301</v>
      </c>
      <c r="D151" s="54"/>
    </row>
    <row r="152" spans="1:4" ht="19.5" customHeight="1">
      <c r="A152" s="10"/>
      <c r="B152" s="4"/>
      <c r="C152" s="6" t="s">
        <v>1302</v>
      </c>
      <c r="D152" s="54"/>
    </row>
    <row r="153" spans="1:4" ht="19.5" customHeight="1">
      <c r="A153" s="10"/>
      <c r="B153" s="4"/>
      <c r="C153" s="6" t="s">
        <v>1303</v>
      </c>
      <c r="D153" s="54"/>
    </row>
    <row r="154" spans="1:4" ht="19.5" customHeight="1">
      <c r="A154" s="10"/>
      <c r="B154" s="4"/>
      <c r="C154" s="6" t="s">
        <v>1304</v>
      </c>
      <c r="D154" s="54"/>
    </row>
    <row r="155" spans="1:4" ht="19.5" customHeight="1">
      <c r="A155" s="10"/>
      <c r="B155" s="4"/>
      <c r="C155" s="6" t="s">
        <v>1305</v>
      </c>
      <c r="D155" s="54"/>
    </row>
    <row r="156" spans="1:4" ht="19.5" customHeight="1">
      <c r="A156" s="10"/>
      <c r="B156" s="4"/>
      <c r="C156" s="6" t="s">
        <v>1306</v>
      </c>
      <c r="D156" s="54"/>
    </row>
    <row r="157" spans="1:4" ht="19.5" customHeight="1">
      <c r="A157" s="10"/>
      <c r="B157" s="4"/>
      <c r="C157" s="6" t="s">
        <v>1181</v>
      </c>
      <c r="D157" s="81">
        <f>SUM($D$158:$D$159)</f>
        <v>0</v>
      </c>
    </row>
    <row r="158" spans="1:4" ht="19.5" customHeight="1">
      <c r="A158" s="10"/>
      <c r="B158" s="4"/>
      <c r="C158" s="7" t="s">
        <v>747</v>
      </c>
      <c r="D158" s="54"/>
    </row>
    <row r="159" spans="1:4" ht="19.5" customHeight="1">
      <c r="A159" s="10"/>
      <c r="B159" s="4"/>
      <c r="C159" s="7" t="s">
        <v>1307</v>
      </c>
      <c r="D159" s="54"/>
    </row>
    <row r="160" spans="1:4" ht="19.5" customHeight="1">
      <c r="A160" s="10"/>
      <c r="B160" s="4"/>
      <c r="C160" s="6" t="s">
        <v>1182</v>
      </c>
      <c r="D160" s="81">
        <f>SUM($D$161:$D$162)</f>
        <v>0</v>
      </c>
    </row>
    <row r="161" spans="1:4" ht="19.5" customHeight="1">
      <c r="A161" s="10"/>
      <c r="B161" s="4"/>
      <c r="C161" s="7" t="s">
        <v>747</v>
      </c>
      <c r="D161" s="54"/>
    </row>
    <row r="162" spans="1:4" ht="19.5" customHeight="1">
      <c r="A162" s="10"/>
      <c r="B162" s="4"/>
      <c r="C162" s="7" t="s">
        <v>1308</v>
      </c>
      <c r="D162" s="54"/>
    </row>
    <row r="163" spans="1:4" ht="19.5" customHeight="1">
      <c r="A163" s="10"/>
      <c r="B163" s="4"/>
      <c r="C163" s="6" t="s">
        <v>1183</v>
      </c>
      <c r="D163" s="54"/>
    </row>
    <row r="164" spans="1:4" ht="19.5" customHeight="1">
      <c r="A164" s="10"/>
      <c r="B164" s="4"/>
      <c r="C164" s="6" t="s">
        <v>1184</v>
      </c>
      <c r="D164" s="81">
        <f>SUM($D$165:$D$167)</f>
        <v>0</v>
      </c>
    </row>
    <row r="165" spans="1:4" ht="19.5" customHeight="1">
      <c r="A165" s="10"/>
      <c r="B165" s="4"/>
      <c r="C165" s="7" t="s">
        <v>754</v>
      </c>
      <c r="D165" s="54"/>
    </row>
    <row r="166" spans="1:4" ht="19.5" customHeight="1">
      <c r="A166" s="10"/>
      <c r="B166" s="4"/>
      <c r="C166" s="7" t="s">
        <v>1284</v>
      </c>
      <c r="D166" s="54"/>
    </row>
    <row r="167" spans="1:4" ht="19.5" customHeight="1">
      <c r="A167" s="10"/>
      <c r="B167" s="4"/>
      <c r="C167" s="7" t="s">
        <v>1309</v>
      </c>
      <c r="D167" s="54"/>
    </row>
    <row r="168" spans="1:4" ht="19.5" customHeight="1">
      <c r="A168" s="10"/>
      <c r="B168" s="4"/>
      <c r="C168" s="8" t="s">
        <v>1185</v>
      </c>
      <c r="D168" s="54">
        <f>SUM(D169)</f>
        <v>0</v>
      </c>
    </row>
    <row r="169" spans="1:4" ht="19.5" customHeight="1">
      <c r="A169" s="10"/>
      <c r="B169" s="4"/>
      <c r="C169" s="6" t="s">
        <v>1186</v>
      </c>
      <c r="D169" s="81">
        <f>SUM($D$170:$D$171)</f>
        <v>0</v>
      </c>
    </row>
    <row r="170" spans="1:4" ht="19.5" customHeight="1">
      <c r="A170" s="10"/>
      <c r="B170" s="4"/>
      <c r="C170" s="6" t="s">
        <v>1310</v>
      </c>
      <c r="D170" s="54"/>
    </row>
    <row r="171" spans="1:4" ht="19.5" customHeight="1">
      <c r="A171" s="10"/>
      <c r="B171" s="4"/>
      <c r="C171" s="6" t="s">
        <v>1311</v>
      </c>
      <c r="D171" s="54"/>
    </row>
    <row r="172" spans="1:4" ht="19.5" customHeight="1">
      <c r="A172" s="10"/>
      <c r="B172" s="4"/>
      <c r="C172" s="8" t="s">
        <v>1187</v>
      </c>
      <c r="D172" s="54">
        <f>SUM(D173,D177,D186)</f>
        <v>0</v>
      </c>
    </row>
    <row r="173" spans="1:4" ht="19.5" customHeight="1">
      <c r="A173" s="10"/>
      <c r="B173" s="4"/>
      <c r="C173" s="6" t="s">
        <v>1188</v>
      </c>
      <c r="D173" s="81">
        <f>SUM($D$174:$D$176)</f>
        <v>0</v>
      </c>
    </row>
    <row r="174" spans="1:4" ht="19.5" customHeight="1">
      <c r="A174" s="10"/>
      <c r="B174" s="4"/>
      <c r="C174" s="6" t="s">
        <v>1312</v>
      </c>
      <c r="D174" s="54"/>
    </row>
    <row r="175" spans="1:4" ht="19.5" customHeight="1">
      <c r="A175" s="10"/>
      <c r="B175" s="4"/>
      <c r="C175" s="6" t="s">
        <v>1313</v>
      </c>
      <c r="D175" s="54"/>
    </row>
    <row r="176" spans="1:4" ht="19.5" customHeight="1">
      <c r="A176" s="10"/>
      <c r="B176" s="4"/>
      <c r="C176" s="6" t="s">
        <v>1314</v>
      </c>
      <c r="D176" s="54"/>
    </row>
    <row r="177" spans="1:4" ht="19.5" customHeight="1">
      <c r="A177" s="10"/>
      <c r="B177" s="4"/>
      <c r="C177" s="6" t="s">
        <v>1189</v>
      </c>
      <c r="D177" s="81">
        <f>SUM($D$178:$D$185)</f>
        <v>0</v>
      </c>
    </row>
    <row r="178" spans="1:4" ht="19.5" customHeight="1">
      <c r="A178" s="10"/>
      <c r="B178" s="4"/>
      <c r="C178" s="6" t="s">
        <v>1315</v>
      </c>
      <c r="D178" s="54"/>
    </row>
    <row r="179" spans="1:4" ht="19.5" customHeight="1">
      <c r="A179" s="10"/>
      <c r="B179" s="4"/>
      <c r="C179" s="6" t="s">
        <v>1316</v>
      </c>
      <c r="D179" s="54"/>
    </row>
    <row r="180" spans="1:4" ht="19.5" customHeight="1">
      <c r="A180" s="10"/>
      <c r="B180" s="4"/>
      <c r="C180" s="6" t="s">
        <v>1317</v>
      </c>
      <c r="D180" s="54"/>
    </row>
    <row r="181" spans="1:4" ht="19.5" customHeight="1">
      <c r="A181" s="10"/>
      <c r="B181" s="4"/>
      <c r="C181" s="6" t="s">
        <v>1318</v>
      </c>
      <c r="D181" s="54"/>
    </row>
    <row r="182" spans="1:4" ht="19.5" customHeight="1">
      <c r="A182" s="10"/>
      <c r="B182" s="4"/>
      <c r="C182" s="6" t="s">
        <v>1319</v>
      </c>
      <c r="D182" s="54"/>
    </row>
    <row r="183" spans="1:4" ht="19.5" customHeight="1">
      <c r="A183" s="10"/>
      <c r="B183" s="4"/>
      <c r="C183" s="6" t="s">
        <v>1320</v>
      </c>
      <c r="D183" s="54"/>
    </row>
    <row r="184" spans="1:4" ht="19.5" customHeight="1">
      <c r="A184" s="10"/>
      <c r="B184" s="4"/>
      <c r="C184" s="6" t="s">
        <v>1321</v>
      </c>
      <c r="D184" s="54"/>
    </row>
    <row r="185" spans="1:4" ht="19.5" customHeight="1">
      <c r="A185" s="10"/>
      <c r="B185" s="4"/>
      <c r="C185" s="6" t="s">
        <v>1322</v>
      </c>
      <c r="D185" s="54"/>
    </row>
    <row r="186" spans="1:4" ht="19.5" customHeight="1">
      <c r="A186" s="10"/>
      <c r="B186" s="4"/>
      <c r="C186" s="6" t="s">
        <v>1190</v>
      </c>
      <c r="D186" s="81">
        <f>SUM($D$187:$D$196)</f>
        <v>0</v>
      </c>
    </row>
    <row r="187" spans="1:4" ht="19.5" customHeight="1">
      <c r="A187" s="10"/>
      <c r="B187" s="4"/>
      <c r="C187" s="6" t="s">
        <v>1323</v>
      </c>
      <c r="D187" s="54"/>
    </row>
    <row r="188" spans="1:4" ht="19.5" customHeight="1">
      <c r="A188" s="10"/>
      <c r="B188" s="4"/>
      <c r="C188" s="6" t="s">
        <v>1324</v>
      </c>
      <c r="D188" s="54"/>
    </row>
    <row r="189" spans="1:4" ht="19.5" customHeight="1">
      <c r="A189" s="10"/>
      <c r="B189" s="4"/>
      <c r="C189" s="6" t="s">
        <v>1325</v>
      </c>
      <c r="D189" s="54"/>
    </row>
    <row r="190" spans="1:4" ht="19.5" customHeight="1">
      <c r="A190" s="10"/>
      <c r="B190" s="4"/>
      <c r="C190" s="6" t="s">
        <v>1326</v>
      </c>
      <c r="D190" s="54"/>
    </row>
    <row r="191" spans="1:4" ht="19.5" customHeight="1">
      <c r="A191" s="10"/>
      <c r="B191" s="4"/>
      <c r="C191" s="6" t="s">
        <v>1327</v>
      </c>
      <c r="D191" s="54"/>
    </row>
    <row r="192" spans="1:4" ht="19.5" customHeight="1">
      <c r="A192" s="10"/>
      <c r="B192" s="4"/>
      <c r="C192" s="6" t="s">
        <v>1328</v>
      </c>
      <c r="D192" s="54"/>
    </row>
    <row r="193" spans="1:4" ht="19.5" customHeight="1">
      <c r="A193" s="10"/>
      <c r="B193" s="4"/>
      <c r="C193" s="6" t="s">
        <v>1329</v>
      </c>
      <c r="D193" s="54"/>
    </row>
    <row r="194" spans="1:4" ht="19.5" customHeight="1">
      <c r="A194" s="10"/>
      <c r="B194" s="4"/>
      <c r="C194" s="6" t="s">
        <v>1330</v>
      </c>
      <c r="D194" s="54"/>
    </row>
    <row r="195" spans="1:4" ht="19.5" customHeight="1">
      <c r="A195" s="10"/>
      <c r="B195" s="4"/>
      <c r="C195" s="6" t="s">
        <v>1761</v>
      </c>
      <c r="D195" s="54"/>
    </row>
    <row r="196" spans="1:4" ht="19.5" customHeight="1">
      <c r="A196" s="10"/>
      <c r="B196" s="4"/>
      <c r="C196" s="6" t="s">
        <v>1331</v>
      </c>
      <c r="D196" s="54"/>
    </row>
    <row r="197" spans="1:4" ht="19.5" customHeight="1">
      <c r="A197" s="10"/>
      <c r="B197" s="4"/>
      <c r="C197" s="8" t="s">
        <v>1191</v>
      </c>
      <c r="D197" s="81">
        <f>SUM($D$198:$D$213)</f>
        <v>0</v>
      </c>
    </row>
    <row r="198" spans="1:4" ht="19.5" customHeight="1">
      <c r="A198" s="10"/>
      <c r="B198" s="4"/>
      <c r="C198" s="8" t="s">
        <v>1332</v>
      </c>
      <c r="D198" s="54"/>
    </row>
    <row r="199" spans="1:4" ht="19.5" customHeight="1">
      <c r="A199" s="10"/>
      <c r="B199" s="4"/>
      <c r="C199" s="8" t="s">
        <v>1333</v>
      </c>
      <c r="D199" s="54"/>
    </row>
    <row r="200" spans="1:4" ht="19.5" customHeight="1">
      <c r="A200" s="10"/>
      <c r="B200" s="4"/>
      <c r="C200" s="8" t="s">
        <v>1334</v>
      </c>
      <c r="D200" s="54"/>
    </row>
    <row r="201" spans="1:4" ht="19.5" customHeight="1">
      <c r="A201" s="10"/>
      <c r="B201" s="4"/>
      <c r="C201" s="8" t="s">
        <v>1335</v>
      </c>
      <c r="D201" s="54"/>
    </row>
    <row r="202" spans="1:4" ht="19.5" customHeight="1">
      <c r="A202" s="10"/>
      <c r="B202" s="4"/>
      <c r="C202" s="8" t="s">
        <v>1336</v>
      </c>
      <c r="D202" s="54"/>
    </row>
    <row r="203" spans="1:4" ht="19.5" customHeight="1">
      <c r="A203" s="10"/>
      <c r="B203" s="4"/>
      <c r="C203" s="8" t="s">
        <v>1337</v>
      </c>
      <c r="D203" s="54"/>
    </row>
    <row r="204" spans="1:4" ht="19.5" customHeight="1">
      <c r="A204" s="10"/>
      <c r="B204" s="4"/>
      <c r="C204" s="8" t="s">
        <v>1338</v>
      </c>
      <c r="D204" s="54"/>
    </row>
    <row r="205" spans="1:4" ht="19.5" customHeight="1">
      <c r="A205" s="10"/>
      <c r="B205" s="4"/>
      <c r="C205" s="8" t="s">
        <v>1339</v>
      </c>
      <c r="D205" s="54"/>
    </row>
    <row r="206" spans="1:4" ht="19.5" customHeight="1">
      <c r="A206" s="10"/>
      <c r="B206" s="4"/>
      <c r="C206" s="8" t="s">
        <v>1340</v>
      </c>
      <c r="D206" s="54"/>
    </row>
    <row r="207" spans="1:4" ht="19.5" customHeight="1">
      <c r="A207" s="10"/>
      <c r="B207" s="4"/>
      <c r="C207" s="8" t="s">
        <v>1341</v>
      </c>
      <c r="D207" s="54"/>
    </row>
    <row r="208" spans="1:4" ht="19.5" customHeight="1">
      <c r="A208" s="10"/>
      <c r="B208" s="4"/>
      <c r="C208" s="8" t="s">
        <v>1342</v>
      </c>
      <c r="D208" s="54"/>
    </row>
    <row r="209" spans="1:4" ht="19.5" customHeight="1">
      <c r="A209" s="10"/>
      <c r="B209" s="4"/>
      <c r="C209" s="8" t="s">
        <v>1343</v>
      </c>
      <c r="D209" s="54"/>
    </row>
    <row r="210" spans="1:4" ht="19.5" customHeight="1">
      <c r="A210" s="10"/>
      <c r="B210" s="4"/>
      <c r="C210" s="8" t="s">
        <v>1344</v>
      </c>
      <c r="D210" s="54"/>
    </row>
    <row r="211" spans="1:4" ht="19.5" customHeight="1">
      <c r="A211" s="10"/>
      <c r="B211" s="4"/>
      <c r="C211" s="8" t="s">
        <v>1345</v>
      </c>
      <c r="D211" s="54"/>
    </row>
    <row r="212" spans="1:4" ht="19.5" customHeight="1">
      <c r="A212" s="10"/>
      <c r="B212" s="4"/>
      <c r="C212" s="8" t="s">
        <v>1346</v>
      </c>
      <c r="D212" s="54"/>
    </row>
    <row r="213" spans="1:4" ht="19.5" customHeight="1">
      <c r="A213" s="10"/>
      <c r="B213" s="4"/>
      <c r="C213" s="8" t="s">
        <v>1347</v>
      </c>
      <c r="D213" s="54"/>
    </row>
    <row r="214" spans="1:4" ht="19.5" customHeight="1">
      <c r="A214" s="10"/>
      <c r="B214" s="4"/>
      <c r="C214" s="8" t="s">
        <v>1192</v>
      </c>
      <c r="D214" s="82">
        <f>SUM(D215:D230)</f>
        <v>0</v>
      </c>
    </row>
    <row r="215" spans="1:4" ht="19.5" customHeight="1">
      <c r="A215" s="10"/>
      <c r="B215" s="4"/>
      <c r="C215" s="8" t="s">
        <v>1348</v>
      </c>
      <c r="D215" s="54"/>
    </row>
    <row r="216" spans="1:4" ht="19.5" customHeight="1">
      <c r="A216" s="10"/>
      <c r="B216" s="4"/>
      <c r="C216" s="8" t="s">
        <v>1349</v>
      </c>
      <c r="D216" s="54"/>
    </row>
    <row r="217" spans="1:4" ht="19.5" customHeight="1">
      <c r="A217" s="10"/>
      <c r="B217" s="4"/>
      <c r="C217" s="8" t="s">
        <v>1350</v>
      </c>
      <c r="D217" s="54"/>
    </row>
    <row r="218" spans="1:4" ht="19.5" customHeight="1">
      <c r="A218" s="10"/>
      <c r="B218" s="4"/>
      <c r="C218" s="8" t="s">
        <v>1351</v>
      </c>
      <c r="D218" s="54"/>
    </row>
    <row r="219" spans="1:4" ht="19.5" customHeight="1">
      <c r="A219" s="10"/>
      <c r="B219" s="4"/>
      <c r="C219" s="8" t="s">
        <v>1352</v>
      </c>
      <c r="D219" s="54"/>
    </row>
    <row r="220" spans="1:4" ht="19.5" customHeight="1">
      <c r="A220" s="10"/>
      <c r="B220" s="4"/>
      <c r="C220" s="8" t="s">
        <v>1353</v>
      </c>
      <c r="D220" s="54"/>
    </row>
    <row r="221" spans="1:4" ht="19.5" customHeight="1">
      <c r="A221" s="10"/>
      <c r="B221" s="4"/>
      <c r="C221" s="8" t="s">
        <v>1354</v>
      </c>
      <c r="D221" s="54"/>
    </row>
    <row r="222" spans="1:4" ht="19.5" customHeight="1">
      <c r="A222" s="10"/>
      <c r="B222" s="4"/>
      <c r="C222" s="8" t="s">
        <v>1355</v>
      </c>
      <c r="D222" s="54"/>
    </row>
    <row r="223" spans="1:4" ht="19.5" customHeight="1">
      <c r="A223" s="10"/>
      <c r="B223" s="4"/>
      <c r="C223" s="8" t="s">
        <v>1356</v>
      </c>
      <c r="D223" s="54"/>
    </row>
    <row r="224" spans="1:4" ht="19.5" customHeight="1">
      <c r="A224" s="10"/>
      <c r="B224" s="4"/>
      <c r="C224" s="8" t="s">
        <v>1357</v>
      </c>
      <c r="D224" s="54"/>
    </row>
    <row r="225" spans="1:4" ht="19.5" customHeight="1">
      <c r="A225" s="10"/>
      <c r="B225" s="4"/>
      <c r="C225" s="8" t="s">
        <v>1358</v>
      </c>
      <c r="D225" s="54"/>
    </row>
    <row r="226" spans="1:4" ht="19.5" customHeight="1">
      <c r="A226" s="10"/>
      <c r="B226" s="4"/>
      <c r="C226" s="8" t="s">
        <v>1359</v>
      </c>
      <c r="D226" s="54"/>
    </row>
    <row r="227" spans="1:4" ht="19.5" customHeight="1">
      <c r="A227" s="10"/>
      <c r="B227" s="4"/>
      <c r="C227" s="8" t="s">
        <v>1360</v>
      </c>
      <c r="D227" s="54"/>
    </row>
    <row r="228" spans="1:4" ht="19.5" customHeight="1">
      <c r="A228" s="10"/>
      <c r="B228" s="4"/>
      <c r="C228" s="8" t="s">
        <v>1361</v>
      </c>
      <c r="D228" s="54"/>
    </row>
    <row r="229" spans="1:4" ht="19.5" customHeight="1">
      <c r="A229" s="10"/>
      <c r="B229" s="4"/>
      <c r="C229" s="8" t="s">
        <v>1362</v>
      </c>
      <c r="D229" s="54"/>
    </row>
    <row r="230" spans="1:4" ht="19.5" customHeight="1">
      <c r="A230" s="10"/>
      <c r="B230" s="4"/>
      <c r="C230" s="8" t="s">
        <v>1363</v>
      </c>
      <c r="D230" s="54"/>
    </row>
    <row r="231" spans="1:4" ht="19.5" customHeight="1">
      <c r="A231" s="10"/>
      <c r="B231" s="4"/>
      <c r="C231" s="8" t="s">
        <v>1193</v>
      </c>
      <c r="D231" s="82">
        <f>SUM(D232,D245)</f>
        <v>0</v>
      </c>
    </row>
    <row r="232" spans="1:4" ht="19.5" customHeight="1">
      <c r="A232" s="10"/>
      <c r="B232" s="4"/>
      <c r="C232" s="8" t="s">
        <v>1364</v>
      </c>
      <c r="D232" s="82">
        <f>SUM(D233:D244)</f>
        <v>0</v>
      </c>
    </row>
    <row r="233" spans="1:4" ht="19.5" customHeight="1">
      <c r="A233" s="10"/>
      <c r="B233" s="4"/>
      <c r="C233" s="8" t="s">
        <v>1365</v>
      </c>
      <c r="D233" s="54"/>
    </row>
    <row r="234" spans="1:4" ht="19.5" customHeight="1">
      <c r="A234" s="10"/>
      <c r="B234" s="4"/>
      <c r="C234" s="8" t="s">
        <v>1366</v>
      </c>
      <c r="D234" s="54"/>
    </row>
    <row r="235" spans="1:4" ht="19.5" customHeight="1">
      <c r="A235" s="10"/>
      <c r="B235" s="4"/>
      <c r="C235" s="8" t="s">
        <v>1367</v>
      </c>
      <c r="D235" s="54"/>
    </row>
    <row r="236" spans="1:4" ht="19.5" customHeight="1">
      <c r="A236" s="10"/>
      <c r="B236" s="4"/>
      <c r="C236" s="8" t="s">
        <v>1368</v>
      </c>
      <c r="D236" s="54"/>
    </row>
    <row r="237" spans="1:4" ht="19.5" customHeight="1">
      <c r="A237" s="10"/>
      <c r="B237" s="4"/>
      <c r="C237" s="8" t="s">
        <v>1369</v>
      </c>
      <c r="D237" s="54"/>
    </row>
    <row r="238" spans="1:4" ht="19.5" customHeight="1">
      <c r="A238" s="10"/>
      <c r="B238" s="4"/>
      <c r="C238" s="8" t="s">
        <v>1370</v>
      </c>
      <c r="D238" s="54"/>
    </row>
    <row r="239" spans="1:4" ht="19.5" customHeight="1">
      <c r="A239" s="10"/>
      <c r="B239" s="4"/>
      <c r="C239" s="8" t="s">
        <v>1371</v>
      </c>
      <c r="D239" s="54"/>
    </row>
    <row r="240" spans="1:4" ht="19.5" customHeight="1">
      <c r="A240" s="10"/>
      <c r="B240" s="4"/>
      <c r="C240" s="8" t="s">
        <v>1372</v>
      </c>
      <c r="D240" s="54"/>
    </row>
    <row r="241" spans="1:4" ht="19.5" customHeight="1">
      <c r="A241" s="10"/>
      <c r="B241" s="4"/>
      <c r="C241" s="8" t="s">
        <v>1373</v>
      </c>
      <c r="D241" s="54"/>
    </row>
    <row r="242" spans="1:4" ht="19.5" customHeight="1">
      <c r="A242" s="10"/>
      <c r="B242" s="4"/>
      <c r="C242" s="8" t="s">
        <v>1374</v>
      </c>
      <c r="D242" s="54"/>
    </row>
    <row r="243" spans="1:4" ht="19.5" customHeight="1">
      <c r="A243" s="10"/>
      <c r="B243" s="4"/>
      <c r="C243" s="8" t="s">
        <v>1375</v>
      </c>
      <c r="D243" s="54"/>
    </row>
    <row r="244" spans="1:4" ht="19.5" customHeight="1">
      <c r="A244" s="10"/>
      <c r="B244" s="4"/>
      <c r="C244" s="8" t="s">
        <v>1376</v>
      </c>
      <c r="D244" s="54"/>
    </row>
    <row r="245" spans="1:4" ht="19.5" customHeight="1">
      <c r="A245" s="10"/>
      <c r="B245" s="4"/>
      <c r="C245" s="8" t="s">
        <v>1377</v>
      </c>
      <c r="D245" s="82">
        <f>SUM(D246:D251)</f>
        <v>0</v>
      </c>
    </row>
    <row r="246" spans="1:4" ht="19.5" customHeight="1">
      <c r="A246" s="10"/>
      <c r="B246" s="4"/>
      <c r="C246" s="8" t="s">
        <v>833</v>
      </c>
      <c r="D246" s="54"/>
    </row>
    <row r="247" spans="1:4" ht="19.5" customHeight="1">
      <c r="A247" s="10"/>
      <c r="B247" s="4"/>
      <c r="C247" s="8" t="s">
        <v>878</v>
      </c>
      <c r="D247" s="54"/>
    </row>
    <row r="248" spans="1:4" ht="19.5" customHeight="1">
      <c r="A248" s="10"/>
      <c r="B248" s="4"/>
      <c r="C248" s="8" t="s">
        <v>736</v>
      </c>
      <c r="D248" s="54"/>
    </row>
    <row r="249" spans="1:4" ht="19.5" customHeight="1">
      <c r="A249" s="10"/>
      <c r="B249" s="4"/>
      <c r="C249" s="8" t="s">
        <v>1378</v>
      </c>
      <c r="D249" s="54"/>
    </row>
    <row r="250" spans="1:4" ht="19.5" customHeight="1">
      <c r="A250" s="10"/>
      <c r="B250" s="4"/>
      <c r="C250" s="8" t="s">
        <v>1379</v>
      </c>
      <c r="D250" s="54"/>
    </row>
    <row r="251" spans="1:4" ht="19.5" customHeight="1">
      <c r="A251" s="10"/>
      <c r="B251" s="4"/>
      <c r="C251" s="8" t="s">
        <v>1380</v>
      </c>
      <c r="D251" s="54"/>
    </row>
    <row r="252" spans="1:4" ht="19.5" customHeight="1">
      <c r="A252" s="10"/>
      <c r="B252" s="4"/>
      <c r="C252" s="8"/>
      <c r="D252" s="4"/>
    </row>
    <row r="253" spans="1:4" ht="19.5" customHeight="1">
      <c r="A253" s="10"/>
      <c r="B253" s="4"/>
      <c r="C253" s="8"/>
      <c r="D253" s="4"/>
    </row>
    <row r="254" spans="1:4" ht="19.5" customHeight="1">
      <c r="A254" s="10"/>
      <c r="B254" s="4"/>
      <c r="C254" s="8"/>
      <c r="D254" s="4"/>
    </row>
    <row r="255" spans="1:4" ht="19.5" customHeight="1">
      <c r="A255" s="10"/>
      <c r="B255" s="4"/>
      <c r="C255" s="6"/>
      <c r="D255" s="4"/>
    </row>
    <row r="256" spans="1:4" ht="19.5" customHeight="1">
      <c r="A256" s="10"/>
      <c r="B256" s="4"/>
      <c r="C256" s="6"/>
      <c r="D256" s="4"/>
    </row>
    <row r="257" spans="1:4" ht="19.5" customHeight="1">
      <c r="A257" s="9" t="s">
        <v>59</v>
      </c>
      <c r="B257" s="4">
        <f>SUM(B6:B12,B18:B19,B22:B27,B33:B34)</f>
        <v>0</v>
      </c>
      <c r="C257" s="9" t="s">
        <v>1036</v>
      </c>
      <c r="D257" s="4">
        <f>SUM(D6,D22,D34,D45,D100,D116,D168,D172,D197,D214,D231)</f>
        <v>0</v>
      </c>
    </row>
    <row r="258" spans="1:4" ht="19.5" customHeight="1">
      <c r="A258" s="16" t="s">
        <v>1043</v>
      </c>
      <c r="B258" s="4">
        <f>SUM(B259,B262,B263,B265:B266)</f>
        <v>0</v>
      </c>
      <c r="C258" s="16" t="s">
        <v>1044</v>
      </c>
      <c r="D258" s="4">
        <f>SUM(D259,D262:D265)</f>
        <v>0</v>
      </c>
    </row>
    <row r="259" spans="1:4" ht="19.5" customHeight="1">
      <c r="A259" s="4" t="s">
        <v>1194</v>
      </c>
      <c r="B259" s="4">
        <f>SUM(B260:B261)</f>
        <v>0</v>
      </c>
      <c r="C259" s="4" t="s">
        <v>1195</v>
      </c>
      <c r="D259" s="4">
        <f>SUM(D260:D261)</f>
        <v>0</v>
      </c>
    </row>
    <row r="260" spans="1:4" ht="19.5" customHeight="1">
      <c r="A260" s="4" t="s">
        <v>1196</v>
      </c>
      <c r="B260" s="4"/>
      <c r="C260" s="4" t="s">
        <v>1197</v>
      </c>
      <c r="D260" s="4"/>
    </row>
    <row r="261" spans="1:4" ht="19.5" customHeight="1">
      <c r="A261" s="4" t="s">
        <v>1198</v>
      </c>
      <c r="B261" s="4"/>
      <c r="C261" s="4" t="s">
        <v>1199</v>
      </c>
      <c r="D261" s="4"/>
    </row>
    <row r="262" spans="1:4" ht="19.5" customHeight="1">
      <c r="A262" s="4" t="s">
        <v>1114</v>
      </c>
      <c r="B262" s="4">
        <v>0</v>
      </c>
      <c r="C262" s="4" t="s">
        <v>1200</v>
      </c>
      <c r="D262" s="4"/>
    </row>
    <row r="263" spans="1:4" ht="19.5" customHeight="1">
      <c r="A263" s="4" t="s">
        <v>1115</v>
      </c>
      <c r="B263" s="4">
        <f>SUM(B264)</f>
        <v>0</v>
      </c>
      <c r="C263" s="4" t="s">
        <v>1201</v>
      </c>
      <c r="D263" s="4">
        <v>0</v>
      </c>
    </row>
    <row r="264" spans="1:4" ht="19.5" customHeight="1">
      <c r="A264" s="4" t="s">
        <v>1202</v>
      </c>
      <c r="B264" s="4"/>
      <c r="C264" s="17" t="s">
        <v>1203</v>
      </c>
      <c r="D264" s="4"/>
    </row>
    <row r="265" spans="1:4" ht="19.5" customHeight="1">
      <c r="A265" s="17" t="s">
        <v>1204</v>
      </c>
      <c r="B265" s="4">
        <v>0</v>
      </c>
      <c r="C265" s="17" t="s">
        <v>1205</v>
      </c>
      <c r="D265" s="4">
        <v>0</v>
      </c>
    </row>
    <row r="266" spans="1:4" ht="19.5" customHeight="1">
      <c r="A266" s="17" t="s">
        <v>1206</v>
      </c>
      <c r="B266" s="4">
        <v>0</v>
      </c>
      <c r="C266" s="17"/>
      <c r="D266" s="4"/>
    </row>
    <row r="267" spans="1:4" ht="19.5" customHeight="1">
      <c r="A267" s="17"/>
      <c r="B267" s="4"/>
      <c r="C267" s="17"/>
      <c r="D267" s="4"/>
    </row>
    <row r="268" spans="1:4" ht="15.75" customHeight="1">
      <c r="A268" s="17"/>
      <c r="B268" s="4"/>
      <c r="C268" s="17"/>
      <c r="D268" s="4"/>
    </row>
    <row r="269" spans="1:4" ht="19.5" customHeight="1">
      <c r="A269" s="17"/>
      <c r="B269" s="4"/>
      <c r="C269" s="17"/>
      <c r="D269" s="4"/>
    </row>
    <row r="270" spans="1:4" ht="19.5" customHeight="1">
      <c r="A270" s="9" t="s">
        <v>1130</v>
      </c>
      <c r="B270" s="4">
        <f>SUM(B257:B258)</f>
        <v>0</v>
      </c>
      <c r="C270" s="9" t="s">
        <v>1131</v>
      </c>
      <c r="D270" s="4">
        <f>SUM(D257:D258)</f>
        <v>0</v>
      </c>
    </row>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sheetData>
  <sheetProtection/>
  <autoFilter ref="A5:D266"/>
  <mergeCells count="3">
    <mergeCell ref="A2:D2"/>
    <mergeCell ref="A4:B4"/>
    <mergeCell ref="C4:D4"/>
  </mergeCells>
  <printOptions horizontalCentered="1"/>
  <pageMargins left="0.47" right="0.47" top="0.59" bottom="0.47" header="0.31" footer="0.31"/>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I49"/>
  <sheetViews>
    <sheetView zoomScalePageLayoutView="0" workbookViewId="0" topLeftCell="A1">
      <selection activeCell="M7" sqref="A1:IV16384"/>
    </sheetView>
  </sheetViews>
  <sheetFormatPr defaultColWidth="9.00390625" defaultRowHeight="14.25"/>
  <cols>
    <col min="1" max="1" width="54.25390625" style="162" customWidth="1"/>
    <col min="2" max="2" width="12.875" style="162" hidden="1" customWidth="1"/>
    <col min="3" max="3" width="19.25390625" style="162" hidden="1" customWidth="1"/>
    <col min="4" max="4" width="18.875" style="162" customWidth="1"/>
    <col min="5" max="5" width="13.375" style="162" hidden="1" customWidth="1"/>
    <col min="6" max="6" width="13.50390625" style="162" hidden="1" customWidth="1"/>
    <col min="7" max="7" width="14.625" style="162" hidden="1" customWidth="1"/>
    <col min="8" max="8" width="13.625" style="162" hidden="1" customWidth="1"/>
    <col min="9" max="9" width="9.00390625" style="162" hidden="1" customWidth="1"/>
    <col min="10" max="16384" width="9.00390625" style="162" customWidth="1"/>
  </cols>
  <sheetData>
    <row r="1" ht="14.25">
      <c r="A1" s="161"/>
    </row>
    <row r="2" spans="1:8" ht="20.25">
      <c r="A2" s="183" t="s">
        <v>21</v>
      </c>
      <c r="B2" s="183"/>
      <c r="C2" s="183"/>
      <c r="D2" s="183"/>
      <c r="E2" s="183"/>
      <c r="F2" s="183"/>
      <c r="G2" s="183"/>
      <c r="H2" s="183"/>
    </row>
    <row r="3" spans="1:8" ht="18" customHeight="1">
      <c r="A3" s="161"/>
      <c r="D3" s="163" t="s">
        <v>29</v>
      </c>
      <c r="H3" s="164" t="s">
        <v>29</v>
      </c>
    </row>
    <row r="4" spans="1:8" s="165" customFormat="1" ht="31.5" customHeight="1">
      <c r="A4" s="204" t="s">
        <v>30</v>
      </c>
      <c r="B4" s="204" t="s">
        <v>1615</v>
      </c>
      <c r="C4" s="204" t="s">
        <v>1751</v>
      </c>
      <c r="D4" s="207" t="s">
        <v>1752</v>
      </c>
      <c r="E4" s="207" t="s">
        <v>1753</v>
      </c>
      <c r="F4" s="210" t="s">
        <v>1754</v>
      </c>
      <c r="G4" s="204" t="s">
        <v>1755</v>
      </c>
      <c r="H4" s="204" t="s">
        <v>1756</v>
      </c>
    </row>
    <row r="5" spans="1:8" s="165" customFormat="1" ht="27.75" customHeight="1">
      <c r="A5" s="205"/>
      <c r="B5" s="205"/>
      <c r="C5" s="206"/>
      <c r="D5" s="208"/>
      <c r="E5" s="209"/>
      <c r="F5" s="211"/>
      <c r="G5" s="205"/>
      <c r="H5" s="205"/>
    </row>
    <row r="6" spans="1:9" ht="18" customHeight="1">
      <c r="A6" s="166" t="s">
        <v>1757</v>
      </c>
      <c r="B6" s="54">
        <f>SUM(C6:H6)</f>
        <v>0</v>
      </c>
      <c r="C6" s="54">
        <f aca="true" t="shared" si="0" ref="C6:H6">SUM(C7)</f>
        <v>0</v>
      </c>
      <c r="D6" s="54">
        <f>SUM(D7:D8)</f>
        <v>0</v>
      </c>
      <c r="E6" s="167">
        <f t="shared" si="0"/>
        <v>0</v>
      </c>
      <c r="F6" s="167">
        <f t="shared" si="0"/>
        <v>0</v>
      </c>
      <c r="G6" s="167">
        <f t="shared" si="0"/>
        <v>0</v>
      </c>
      <c r="H6" s="167">
        <f t="shared" si="0"/>
        <v>0</v>
      </c>
      <c r="I6" s="168" t="str">
        <f>IF(B6&lt;&gt;'[1]表七'!G6,"与表七不一致",0)</f>
        <v>与表七不一致</v>
      </c>
    </row>
    <row r="7" spans="1:9" ht="18" customHeight="1">
      <c r="A7" s="169" t="s">
        <v>1758</v>
      </c>
      <c r="B7" s="54">
        <f aca="true" t="shared" si="1" ref="B7:B46">SUM(C7:H7)</f>
        <v>0</v>
      </c>
      <c r="C7" s="54"/>
      <c r="D7" s="54"/>
      <c r="E7" s="54"/>
      <c r="F7" s="54"/>
      <c r="G7" s="54"/>
      <c r="H7" s="54"/>
      <c r="I7" s="168" t="str">
        <f>IF(B7&lt;&gt;'[1]表七'!G7,"与表七不一致",0)</f>
        <v>与表七不一致</v>
      </c>
    </row>
    <row r="8" spans="1:9" ht="18" customHeight="1">
      <c r="A8" s="169" t="s">
        <v>1759</v>
      </c>
      <c r="B8" s="54"/>
      <c r="C8" s="54"/>
      <c r="D8" s="54"/>
      <c r="E8" s="54"/>
      <c r="F8" s="54"/>
      <c r="G8" s="54"/>
      <c r="H8" s="54"/>
      <c r="I8" s="168"/>
    </row>
    <row r="9" spans="1:9" ht="18" customHeight="1">
      <c r="A9" s="166" t="s">
        <v>1141</v>
      </c>
      <c r="B9" s="54">
        <f t="shared" si="1"/>
        <v>25</v>
      </c>
      <c r="C9" s="54">
        <f aca="true" t="shared" si="2" ref="C9:H9">SUM(C10:C11)</f>
        <v>0</v>
      </c>
      <c r="D9" s="54">
        <f t="shared" si="2"/>
        <v>0</v>
      </c>
      <c r="E9" s="167">
        <f t="shared" si="2"/>
        <v>25</v>
      </c>
      <c r="F9" s="167">
        <f t="shared" si="2"/>
        <v>0</v>
      </c>
      <c r="G9" s="167">
        <f t="shared" si="2"/>
        <v>0</v>
      </c>
      <c r="H9" s="167">
        <f t="shared" si="2"/>
        <v>0</v>
      </c>
      <c r="I9" s="168" t="str">
        <f>IF(B9&lt;&gt;'[1]表七'!G8,"与表七不一致",0)</f>
        <v>与表七不一致</v>
      </c>
    </row>
    <row r="10" spans="1:9" ht="18" customHeight="1">
      <c r="A10" s="169" t="s">
        <v>1143</v>
      </c>
      <c r="B10" s="54">
        <f t="shared" si="1"/>
        <v>25</v>
      </c>
      <c r="C10" s="54"/>
      <c r="D10" s="54"/>
      <c r="E10" s="54">
        <v>25</v>
      </c>
      <c r="F10" s="54"/>
      <c r="G10" s="54"/>
      <c r="H10" s="54"/>
      <c r="I10" s="168" t="str">
        <f>IF(B10&lt;&gt;'[1]表七'!G9,"与表七不一致",0)</f>
        <v>与表七不一致</v>
      </c>
    </row>
    <row r="11" spans="1:9" ht="18" customHeight="1">
      <c r="A11" s="169" t="s">
        <v>1760</v>
      </c>
      <c r="B11" s="54">
        <f t="shared" si="1"/>
        <v>0</v>
      </c>
      <c r="C11" s="54"/>
      <c r="D11" s="54"/>
      <c r="E11" s="54"/>
      <c r="F11" s="54"/>
      <c r="G11" s="54"/>
      <c r="H11" s="54"/>
      <c r="I11" s="168" t="e">
        <f>IF(B11&lt;&gt;'[1]表七'!G10,"与表七不一致",0)</f>
        <v>#REF!</v>
      </c>
    </row>
    <row r="12" spans="1:9" ht="18" customHeight="1">
      <c r="A12" s="166" t="s">
        <v>1149</v>
      </c>
      <c r="B12" s="54">
        <f t="shared" si="1"/>
        <v>0</v>
      </c>
      <c r="C12" s="54">
        <f aca="true" t="shared" si="3" ref="C12:H12">SUM(C13:C14)</f>
        <v>0</v>
      </c>
      <c r="D12" s="54">
        <f t="shared" si="3"/>
        <v>0</v>
      </c>
      <c r="E12" s="167">
        <f t="shared" si="3"/>
        <v>0</v>
      </c>
      <c r="F12" s="167">
        <f t="shared" si="3"/>
        <v>0</v>
      </c>
      <c r="G12" s="167">
        <f t="shared" si="3"/>
        <v>0</v>
      </c>
      <c r="H12" s="167">
        <f t="shared" si="3"/>
        <v>0</v>
      </c>
      <c r="I12" s="168">
        <f>IF(B12&lt;&gt;'[1]表七'!G11,"与表七不一致",0)</f>
        <v>0</v>
      </c>
    </row>
    <row r="13" spans="1:9" ht="18" customHeight="1">
      <c r="A13" s="166" t="s">
        <v>1151</v>
      </c>
      <c r="B13" s="54">
        <f t="shared" si="1"/>
        <v>0</v>
      </c>
      <c r="C13" s="54"/>
      <c r="D13" s="54"/>
      <c r="E13" s="54"/>
      <c r="F13" s="54"/>
      <c r="G13" s="54"/>
      <c r="H13" s="54"/>
      <c r="I13" s="168" t="e">
        <f>IF(B13&lt;&gt;'[1]表七'!G12,"与表七不一致",0)</f>
        <v>#REF!</v>
      </c>
    </row>
    <row r="14" spans="1:9" ht="18" customHeight="1">
      <c r="A14" s="166" t="s">
        <v>1153</v>
      </c>
      <c r="B14" s="54">
        <f t="shared" si="1"/>
        <v>0</v>
      </c>
      <c r="C14" s="54"/>
      <c r="D14" s="54"/>
      <c r="E14" s="54"/>
      <c r="F14" s="54"/>
      <c r="G14" s="54"/>
      <c r="H14" s="54"/>
      <c r="I14" s="168" t="e">
        <f>IF(B14&lt;&gt;'[1]表七'!G13,"与表七不一致",0)</f>
        <v>#REF!</v>
      </c>
    </row>
    <row r="15" spans="1:9" ht="18" customHeight="1">
      <c r="A15" s="166" t="s">
        <v>1155</v>
      </c>
      <c r="B15" s="54">
        <f t="shared" si="1"/>
        <v>19530</v>
      </c>
      <c r="C15" s="54">
        <f aca="true" t="shared" si="4" ref="C15:H15">SUM(C16:C20)</f>
        <v>17012</v>
      </c>
      <c r="D15" s="54">
        <f t="shared" si="4"/>
        <v>0</v>
      </c>
      <c r="E15" s="167">
        <f t="shared" si="4"/>
        <v>518</v>
      </c>
      <c r="F15" s="167">
        <f t="shared" si="4"/>
        <v>0</v>
      </c>
      <c r="G15" s="167">
        <f t="shared" si="4"/>
        <v>2000</v>
      </c>
      <c r="H15" s="167">
        <f t="shared" si="4"/>
        <v>0</v>
      </c>
      <c r="I15" s="168" t="str">
        <f>IF(B15&lt;&gt;'[1]表七'!G14,"与表七不一致",0)</f>
        <v>与表七不一致</v>
      </c>
    </row>
    <row r="16" spans="1:9" ht="18" customHeight="1">
      <c r="A16" s="166" t="s">
        <v>0</v>
      </c>
      <c r="B16" s="54">
        <f t="shared" si="1"/>
        <v>17877</v>
      </c>
      <c r="C16" s="54">
        <f>17662-2000</f>
        <v>15662</v>
      </c>
      <c r="D16" s="54"/>
      <c r="E16" s="54">
        <v>215</v>
      </c>
      <c r="F16" s="54"/>
      <c r="G16" s="54">
        <v>2000</v>
      </c>
      <c r="H16" s="54"/>
      <c r="I16" s="168">
        <f>IF(B16&lt;&gt;'[1]表七'!G15,"与表七不一致",0)</f>
        <v>0</v>
      </c>
    </row>
    <row r="17" spans="1:9" ht="18" customHeight="1">
      <c r="A17" s="166" t="s">
        <v>1</v>
      </c>
      <c r="B17" s="54">
        <f t="shared" si="1"/>
        <v>0</v>
      </c>
      <c r="C17" s="54"/>
      <c r="D17" s="54"/>
      <c r="E17" s="54"/>
      <c r="F17" s="54"/>
      <c r="G17" s="54"/>
      <c r="H17" s="54"/>
      <c r="I17" s="168" t="e">
        <f>IF(B17&lt;&gt;'[1]表七'!G17,"与表七不一致",0)</f>
        <v>#REF!</v>
      </c>
    </row>
    <row r="18" spans="1:9" ht="18" customHeight="1">
      <c r="A18" s="166" t="s">
        <v>2</v>
      </c>
      <c r="B18" s="54">
        <f t="shared" si="1"/>
        <v>0</v>
      </c>
      <c r="C18" s="54"/>
      <c r="D18" s="54"/>
      <c r="E18" s="54"/>
      <c r="F18" s="54"/>
      <c r="G18" s="54"/>
      <c r="H18" s="54"/>
      <c r="I18" s="168" t="e">
        <f>IF(B18&lt;&gt;'[1]表七'!G18,"与表七不一致",0)</f>
        <v>#REF!</v>
      </c>
    </row>
    <row r="19" spans="1:9" ht="18" customHeight="1">
      <c r="A19" s="166" t="s">
        <v>3</v>
      </c>
      <c r="B19" s="54">
        <f t="shared" si="1"/>
        <v>1117</v>
      </c>
      <c r="C19" s="54">
        <v>1000</v>
      </c>
      <c r="D19" s="54"/>
      <c r="E19" s="54">
        <v>117</v>
      </c>
      <c r="F19" s="54"/>
      <c r="G19" s="54"/>
      <c r="H19" s="54"/>
      <c r="I19" s="168">
        <f>IF(B19&lt;&gt;'[1]表七'!G19,"与表七不一致",0)</f>
        <v>0</v>
      </c>
    </row>
    <row r="20" spans="1:9" ht="18" customHeight="1">
      <c r="A20" s="166" t="s">
        <v>4</v>
      </c>
      <c r="B20" s="54">
        <f t="shared" si="1"/>
        <v>536</v>
      </c>
      <c r="C20" s="54">
        <v>350</v>
      </c>
      <c r="D20" s="54"/>
      <c r="E20" s="54">
        <v>186</v>
      </c>
      <c r="F20" s="54"/>
      <c r="G20" s="54"/>
      <c r="H20" s="54"/>
      <c r="I20" s="168">
        <f>IF(B20&lt;&gt;'[1]表七'!G20,"与表七不一致",0)</f>
        <v>0</v>
      </c>
    </row>
    <row r="21" spans="1:9" ht="18" customHeight="1">
      <c r="A21" s="166" t="s">
        <v>1170</v>
      </c>
      <c r="B21" s="54">
        <f t="shared" si="1"/>
        <v>0</v>
      </c>
      <c r="C21" s="54">
        <f aca="true" t="shared" si="5" ref="C21:H21">SUM(C22:C25)</f>
        <v>0</v>
      </c>
      <c r="D21" s="54">
        <f t="shared" si="5"/>
        <v>0</v>
      </c>
      <c r="E21" s="167">
        <f t="shared" si="5"/>
        <v>0</v>
      </c>
      <c r="F21" s="167">
        <f t="shared" si="5"/>
        <v>0</v>
      </c>
      <c r="G21" s="167">
        <f t="shared" si="5"/>
        <v>0</v>
      </c>
      <c r="H21" s="167">
        <f t="shared" si="5"/>
        <v>0</v>
      </c>
      <c r="I21" s="168">
        <f>IF(B21&lt;&gt;'[1]表七'!G21,"与表七不一致",0)</f>
        <v>0</v>
      </c>
    </row>
    <row r="22" spans="1:9" ht="18" customHeight="1">
      <c r="A22" s="170" t="s">
        <v>5</v>
      </c>
      <c r="B22" s="54">
        <f t="shared" si="1"/>
        <v>0</v>
      </c>
      <c r="C22" s="54"/>
      <c r="D22" s="54"/>
      <c r="E22" s="54"/>
      <c r="F22" s="54"/>
      <c r="G22" s="54"/>
      <c r="H22" s="54"/>
      <c r="I22" s="168" t="e">
        <f>IF(B22&lt;&gt;'[1]表七'!G22,"与表七不一致",0)</f>
        <v>#REF!</v>
      </c>
    </row>
    <row r="23" spans="1:9" ht="18" customHeight="1">
      <c r="A23" s="170" t="s">
        <v>6</v>
      </c>
      <c r="B23" s="54">
        <f t="shared" si="1"/>
        <v>0</v>
      </c>
      <c r="C23" s="54"/>
      <c r="D23" s="54"/>
      <c r="E23" s="54"/>
      <c r="F23" s="54"/>
      <c r="G23" s="54"/>
      <c r="H23" s="54"/>
      <c r="I23" s="168" t="e">
        <f>IF(B23&lt;&gt;'[1]表七'!G23,"与表七不一致",0)</f>
        <v>#REF!</v>
      </c>
    </row>
    <row r="24" spans="1:9" ht="18" customHeight="1">
      <c r="A24" s="170" t="s">
        <v>1172</v>
      </c>
      <c r="B24" s="54">
        <f t="shared" si="1"/>
        <v>0</v>
      </c>
      <c r="C24" s="54"/>
      <c r="D24" s="54"/>
      <c r="E24" s="54"/>
      <c r="F24" s="54"/>
      <c r="G24" s="54"/>
      <c r="H24" s="54"/>
      <c r="I24" s="168" t="e">
        <f>IF(B24&lt;&gt;'[1]表七'!G24,"与表七不一致",0)</f>
        <v>#REF!</v>
      </c>
    </row>
    <row r="25" spans="1:9" ht="18" customHeight="1">
      <c r="A25" s="170" t="s">
        <v>7</v>
      </c>
      <c r="B25" s="54">
        <f t="shared" si="1"/>
        <v>0</v>
      </c>
      <c r="C25" s="54"/>
      <c r="D25" s="54"/>
      <c r="E25" s="54"/>
      <c r="F25" s="54"/>
      <c r="G25" s="54"/>
      <c r="H25" s="54"/>
      <c r="I25" s="168" t="e">
        <f>IF(B25&lt;&gt;'[1]表七'!G25,"与表七不一致",0)</f>
        <v>#REF!</v>
      </c>
    </row>
    <row r="26" spans="1:9" ht="18" customHeight="1">
      <c r="A26" s="169" t="s">
        <v>1174</v>
      </c>
      <c r="B26" s="54">
        <f t="shared" si="1"/>
        <v>0</v>
      </c>
      <c r="C26" s="54">
        <f aca="true" t="shared" si="6" ref="C26:H26">SUM(C27:C32)</f>
        <v>0</v>
      </c>
      <c r="D26" s="54">
        <f t="shared" si="6"/>
        <v>0</v>
      </c>
      <c r="E26" s="167">
        <f t="shared" si="6"/>
        <v>0</v>
      </c>
      <c r="F26" s="167">
        <f t="shared" si="6"/>
        <v>0</v>
      </c>
      <c r="G26" s="167">
        <f t="shared" si="6"/>
        <v>0</v>
      </c>
      <c r="H26" s="167">
        <f t="shared" si="6"/>
        <v>0</v>
      </c>
      <c r="I26" s="168">
        <f>IF(B26&lt;&gt;'[1]表七'!G26,"与表七不一致",0)</f>
        <v>0</v>
      </c>
    </row>
    <row r="27" spans="1:9" ht="18" customHeight="1">
      <c r="A27" s="170" t="s">
        <v>8</v>
      </c>
      <c r="B27" s="54">
        <f t="shared" si="1"/>
        <v>0</v>
      </c>
      <c r="C27" s="54"/>
      <c r="D27" s="54"/>
      <c r="E27" s="54"/>
      <c r="F27" s="54"/>
      <c r="G27" s="54"/>
      <c r="H27" s="54"/>
      <c r="I27" s="168" t="e">
        <f>IF(B27&lt;&gt;'[1]表七'!G27,"与表七不一致",0)</f>
        <v>#REF!</v>
      </c>
    </row>
    <row r="28" spans="1:9" ht="18" customHeight="1">
      <c r="A28" s="170" t="s">
        <v>9</v>
      </c>
      <c r="B28" s="54">
        <f t="shared" si="1"/>
        <v>0</v>
      </c>
      <c r="C28" s="54"/>
      <c r="D28" s="54"/>
      <c r="E28" s="54"/>
      <c r="F28" s="54"/>
      <c r="G28" s="54"/>
      <c r="H28" s="54"/>
      <c r="I28" s="168" t="e">
        <f>IF(B28&lt;&gt;'[1]表七'!G28,"与表七不一致",0)</f>
        <v>#REF!</v>
      </c>
    </row>
    <row r="29" spans="1:9" ht="18" customHeight="1">
      <c r="A29" s="170" t="s">
        <v>10</v>
      </c>
      <c r="B29" s="54">
        <f t="shared" si="1"/>
        <v>0</v>
      </c>
      <c r="C29" s="54"/>
      <c r="D29" s="54"/>
      <c r="E29" s="54"/>
      <c r="F29" s="54"/>
      <c r="G29" s="54"/>
      <c r="H29" s="54"/>
      <c r="I29" s="168" t="e">
        <f>IF(B29&lt;&gt;'[1]表七'!G29,"与表七不一致",0)</f>
        <v>#REF!</v>
      </c>
    </row>
    <row r="30" spans="1:9" ht="18" customHeight="1">
      <c r="A30" s="170" t="s">
        <v>1178</v>
      </c>
      <c r="B30" s="54">
        <f t="shared" si="1"/>
        <v>0</v>
      </c>
      <c r="C30" s="54"/>
      <c r="D30" s="54"/>
      <c r="E30" s="54"/>
      <c r="F30" s="54"/>
      <c r="G30" s="54"/>
      <c r="H30" s="54"/>
      <c r="I30" s="168" t="e">
        <f>IF(B30&lt;&gt;'[1]表七'!G30,"与表七不一致",0)</f>
        <v>#REF!</v>
      </c>
    </row>
    <row r="31" spans="1:9" ht="18" customHeight="1">
      <c r="A31" s="170" t="s">
        <v>1179</v>
      </c>
      <c r="B31" s="54">
        <f t="shared" si="1"/>
        <v>0</v>
      </c>
      <c r="C31" s="54"/>
      <c r="D31" s="54"/>
      <c r="E31" s="54"/>
      <c r="F31" s="54"/>
      <c r="G31" s="54"/>
      <c r="H31" s="54"/>
      <c r="I31" s="168" t="e">
        <f>IF(B31&lt;&gt;'[1]表七'!G31,"与表七不一致",0)</f>
        <v>#REF!</v>
      </c>
    </row>
    <row r="32" spans="1:9" ht="18" customHeight="1">
      <c r="A32" s="170" t="s">
        <v>1180</v>
      </c>
      <c r="B32" s="54">
        <f t="shared" si="1"/>
        <v>0</v>
      </c>
      <c r="C32" s="54"/>
      <c r="D32" s="54"/>
      <c r="E32" s="54"/>
      <c r="F32" s="54"/>
      <c r="G32" s="54"/>
      <c r="H32" s="54"/>
      <c r="I32" s="168" t="e">
        <f>IF(B32&lt;&gt;'[1]表七'!G32,"与表七不一致",0)</f>
        <v>#REF!</v>
      </c>
    </row>
    <row r="33" spans="1:9" ht="18" customHeight="1">
      <c r="A33" s="169" t="s">
        <v>11</v>
      </c>
      <c r="B33" s="54">
        <f t="shared" si="1"/>
        <v>21</v>
      </c>
      <c r="C33" s="54">
        <f aca="true" t="shared" si="7" ref="C33:H33">SUM(C34:C36)</f>
        <v>0</v>
      </c>
      <c r="D33" s="54">
        <f t="shared" si="7"/>
        <v>0</v>
      </c>
      <c r="E33" s="167">
        <f t="shared" si="7"/>
        <v>21</v>
      </c>
      <c r="F33" s="167">
        <f t="shared" si="7"/>
        <v>0</v>
      </c>
      <c r="G33" s="167">
        <f t="shared" si="7"/>
        <v>0</v>
      </c>
      <c r="H33" s="167">
        <f t="shared" si="7"/>
        <v>0</v>
      </c>
      <c r="I33" s="168">
        <f>IF(B33&lt;&gt;'[1]表七'!G33,"与表七不一致",0)</f>
        <v>0</v>
      </c>
    </row>
    <row r="34" spans="1:9" ht="18" customHeight="1">
      <c r="A34" s="170" t="s">
        <v>12</v>
      </c>
      <c r="B34" s="54">
        <f t="shared" si="1"/>
        <v>3</v>
      </c>
      <c r="C34" s="54"/>
      <c r="D34" s="54"/>
      <c r="E34" s="54">
        <v>3</v>
      </c>
      <c r="F34" s="54"/>
      <c r="G34" s="54"/>
      <c r="H34" s="54"/>
      <c r="I34" s="168">
        <f>IF(B34&lt;&gt;'[1]表七'!G34,"与表七不一致",0)</f>
        <v>0</v>
      </c>
    </row>
    <row r="35" spans="1:9" ht="18" customHeight="1">
      <c r="A35" s="170" t="s">
        <v>13</v>
      </c>
      <c r="B35" s="54">
        <f t="shared" si="1"/>
        <v>18</v>
      </c>
      <c r="C35" s="54"/>
      <c r="D35" s="54"/>
      <c r="E35" s="54">
        <v>18</v>
      </c>
      <c r="F35" s="54"/>
      <c r="G35" s="54"/>
      <c r="H35" s="54"/>
      <c r="I35" s="168">
        <f>IF(B35&lt;&gt;'[1]表七'!G35,"与表七不一致",0)</f>
        <v>0</v>
      </c>
    </row>
    <row r="36" spans="1:9" ht="18" customHeight="1">
      <c r="A36" s="170" t="s">
        <v>1186</v>
      </c>
      <c r="B36" s="54">
        <f t="shared" si="1"/>
        <v>0</v>
      </c>
      <c r="C36" s="54">
        <f aca="true" t="shared" si="8" ref="C36:H36">SUM(C37:C38)</f>
        <v>0</v>
      </c>
      <c r="D36" s="54">
        <f t="shared" si="8"/>
        <v>0</v>
      </c>
      <c r="E36" s="171">
        <f t="shared" si="8"/>
        <v>0</v>
      </c>
      <c r="F36" s="171">
        <f t="shared" si="8"/>
        <v>0</v>
      </c>
      <c r="G36" s="171">
        <f t="shared" si="8"/>
        <v>0</v>
      </c>
      <c r="H36" s="171">
        <f t="shared" si="8"/>
        <v>0</v>
      </c>
      <c r="I36" s="168" t="e">
        <f>IF(B36&lt;&gt;'[1]表七'!G36,"与表七不一致",0)</f>
        <v>#REF!</v>
      </c>
    </row>
    <row r="37" spans="1:9" ht="18" customHeight="1">
      <c r="A37" s="170" t="s">
        <v>1310</v>
      </c>
      <c r="B37" s="54">
        <f t="shared" si="1"/>
        <v>0</v>
      </c>
      <c r="C37" s="54"/>
      <c r="D37" s="54"/>
      <c r="E37" s="54"/>
      <c r="F37" s="54"/>
      <c r="G37" s="54"/>
      <c r="H37" s="54"/>
      <c r="I37" s="168" t="e">
        <f>IF(B37&lt;&gt;'[1]表八'!D138,"与表八不一致",0)</f>
        <v>#REF!</v>
      </c>
    </row>
    <row r="38" spans="1:9" ht="18" customHeight="1">
      <c r="A38" s="170" t="s">
        <v>1311</v>
      </c>
      <c r="B38" s="54">
        <f t="shared" si="1"/>
        <v>0</v>
      </c>
      <c r="C38" s="54"/>
      <c r="D38" s="54"/>
      <c r="E38" s="54"/>
      <c r="F38" s="54"/>
      <c r="G38" s="54"/>
      <c r="H38" s="54"/>
      <c r="I38" s="168" t="e">
        <f>IF(B38&lt;&gt;'[1]表八'!D139,"与表八不一致",0)</f>
        <v>#REF!</v>
      </c>
    </row>
    <row r="39" spans="1:9" ht="18" customHeight="1">
      <c r="A39" s="169" t="s">
        <v>14</v>
      </c>
      <c r="B39" s="54">
        <f t="shared" si="1"/>
        <v>0</v>
      </c>
      <c r="C39" s="54">
        <f aca="true" t="shared" si="9" ref="C39:H39">SUM(C40)</f>
        <v>0</v>
      </c>
      <c r="D39" s="54">
        <f t="shared" si="9"/>
        <v>0</v>
      </c>
      <c r="E39" s="167">
        <f t="shared" si="9"/>
        <v>0</v>
      </c>
      <c r="F39" s="167">
        <f t="shared" si="9"/>
        <v>0</v>
      </c>
      <c r="G39" s="167">
        <f t="shared" si="9"/>
        <v>0</v>
      </c>
      <c r="H39" s="167">
        <f t="shared" si="9"/>
        <v>0</v>
      </c>
      <c r="I39" s="168">
        <f>IF(B39&lt;&gt;'[1]表七'!G37,"与表七不一致",0)</f>
        <v>0</v>
      </c>
    </row>
    <row r="40" spans="1:9" ht="18" customHeight="1">
      <c r="A40" s="170" t="s">
        <v>15</v>
      </c>
      <c r="B40" s="54">
        <f t="shared" si="1"/>
        <v>0</v>
      </c>
      <c r="C40" s="54"/>
      <c r="D40" s="54"/>
      <c r="E40" s="54"/>
      <c r="F40" s="54"/>
      <c r="G40" s="54"/>
      <c r="H40" s="54"/>
      <c r="I40" s="168" t="e">
        <f>IF(B40&lt;&gt;'[1]表七'!G38,"与表七不一致",0)</f>
        <v>#REF!</v>
      </c>
    </row>
    <row r="41" spans="1:9" ht="18" customHeight="1">
      <c r="A41" s="169" t="s">
        <v>16</v>
      </c>
      <c r="B41" s="54">
        <f t="shared" si="1"/>
        <v>401</v>
      </c>
      <c r="C41" s="54">
        <f aca="true" t="shared" si="10" ref="C41:H41">SUM(C42:C44)</f>
        <v>0</v>
      </c>
      <c r="D41" s="54">
        <f t="shared" si="10"/>
        <v>0</v>
      </c>
      <c r="E41" s="167">
        <f t="shared" si="10"/>
        <v>401</v>
      </c>
      <c r="F41" s="167">
        <f t="shared" si="10"/>
        <v>0</v>
      </c>
      <c r="G41" s="167">
        <f t="shared" si="10"/>
        <v>0</v>
      </c>
      <c r="H41" s="167">
        <f t="shared" si="10"/>
        <v>0</v>
      </c>
      <c r="I41" s="168" t="str">
        <f>IF(B41&lt;&gt;'[1]表七'!G39,"与表七不一致",0)</f>
        <v>与表七不一致</v>
      </c>
    </row>
    <row r="42" spans="1:9" ht="18" customHeight="1">
      <c r="A42" s="170" t="s">
        <v>1188</v>
      </c>
      <c r="B42" s="54">
        <f t="shared" si="1"/>
        <v>5</v>
      </c>
      <c r="C42" s="54"/>
      <c r="D42" s="54"/>
      <c r="E42" s="54">
        <v>5</v>
      </c>
      <c r="F42" s="54"/>
      <c r="G42" s="54"/>
      <c r="H42" s="54"/>
      <c r="I42" s="168">
        <f>IF(B42&lt;&gt;'[1]表七'!G40,"与表七不一致",0)</f>
        <v>0</v>
      </c>
    </row>
    <row r="43" spans="1:9" ht="18" customHeight="1">
      <c r="A43" s="170" t="s">
        <v>1189</v>
      </c>
      <c r="B43" s="54">
        <f t="shared" si="1"/>
        <v>0</v>
      </c>
      <c r="C43" s="54"/>
      <c r="D43" s="54"/>
      <c r="E43" s="54"/>
      <c r="F43" s="54"/>
      <c r="G43" s="54"/>
      <c r="H43" s="54"/>
      <c r="I43" s="168" t="e">
        <f>IF(B43&lt;&gt;'[1]表七'!G41,"与表七不一致",0)</f>
        <v>#REF!</v>
      </c>
    </row>
    <row r="44" spans="1:9" ht="18" customHeight="1">
      <c r="A44" s="170" t="s">
        <v>17</v>
      </c>
      <c r="B44" s="54">
        <f t="shared" si="1"/>
        <v>396</v>
      </c>
      <c r="C44" s="54"/>
      <c r="D44" s="54"/>
      <c r="E44" s="54">
        <v>396</v>
      </c>
      <c r="F44" s="54"/>
      <c r="G44" s="54"/>
      <c r="H44" s="54"/>
      <c r="I44" s="168" t="str">
        <f>IF(B44&lt;&gt;'[1]表七'!G42,"与表七不一致",0)</f>
        <v>与表七不一致</v>
      </c>
    </row>
    <row r="45" spans="1:9" ht="18" customHeight="1">
      <c r="A45" s="169" t="s">
        <v>18</v>
      </c>
      <c r="B45" s="54">
        <f t="shared" si="1"/>
        <v>333</v>
      </c>
      <c r="C45" s="54">
        <v>333</v>
      </c>
      <c r="D45" s="54"/>
      <c r="E45" s="167"/>
      <c r="F45" s="167"/>
      <c r="G45" s="167"/>
      <c r="H45" s="167"/>
      <c r="I45" s="168">
        <f>IF(B45&lt;&gt;'[1]表七'!G43,"与表七不一致",0)</f>
        <v>0</v>
      </c>
    </row>
    <row r="46" spans="1:9" ht="18" customHeight="1">
      <c r="A46" s="169" t="s">
        <v>19</v>
      </c>
      <c r="B46" s="54">
        <f t="shared" si="1"/>
        <v>5</v>
      </c>
      <c r="C46" s="54">
        <v>5</v>
      </c>
      <c r="D46" s="54"/>
      <c r="E46" s="167"/>
      <c r="F46" s="167"/>
      <c r="G46" s="167"/>
      <c r="H46" s="167"/>
      <c r="I46" s="168">
        <f>IF(B46&lt;&gt;'[1]表七'!G44,"与表七不一致",0)</f>
        <v>0</v>
      </c>
    </row>
    <row r="47" spans="1:9" ht="18" customHeight="1">
      <c r="A47" s="169"/>
      <c r="B47" s="54"/>
      <c r="C47" s="54"/>
      <c r="D47" s="54"/>
      <c r="E47" s="54"/>
      <c r="F47" s="54"/>
      <c r="G47" s="54"/>
      <c r="H47" s="54"/>
      <c r="I47" s="168"/>
    </row>
    <row r="48" spans="1:9" ht="18" customHeight="1">
      <c r="A48" s="169"/>
      <c r="B48" s="54"/>
      <c r="C48" s="54"/>
      <c r="D48" s="54"/>
      <c r="E48" s="54"/>
      <c r="F48" s="54"/>
      <c r="G48" s="54"/>
      <c r="H48" s="54"/>
      <c r="I48" s="168"/>
    </row>
    <row r="49" spans="1:9" ht="18" customHeight="1">
      <c r="A49" s="172" t="s">
        <v>20</v>
      </c>
      <c r="B49" s="54">
        <f aca="true" t="shared" si="11" ref="B49:H49">SUM(B6,B9,B12,B15,B21,B26,B33,B39,B41,B45,B46)</f>
        <v>20315</v>
      </c>
      <c r="C49" s="54">
        <f t="shared" si="11"/>
        <v>17350</v>
      </c>
      <c r="D49" s="54">
        <f t="shared" si="11"/>
        <v>0</v>
      </c>
      <c r="E49" s="167">
        <f t="shared" si="11"/>
        <v>965</v>
      </c>
      <c r="F49" s="167">
        <f t="shared" si="11"/>
        <v>0</v>
      </c>
      <c r="G49" s="167">
        <f t="shared" si="11"/>
        <v>2000</v>
      </c>
      <c r="H49" s="167">
        <f t="shared" si="11"/>
        <v>0</v>
      </c>
      <c r="I49" s="168" t="str">
        <f>IF(B49&lt;&gt;'[1]表七'!G46,"与表七不一致",0)</f>
        <v>与表七不一致</v>
      </c>
    </row>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sheetData>
  <sheetProtection/>
  <mergeCells count="9">
    <mergeCell ref="A2:H2"/>
    <mergeCell ref="A4:A5"/>
    <mergeCell ref="B4:B5"/>
    <mergeCell ref="C4:C5"/>
    <mergeCell ref="D4:D5"/>
    <mergeCell ref="E4:E5"/>
    <mergeCell ref="F4:F5"/>
    <mergeCell ref="G4:G5"/>
    <mergeCell ref="H4:H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B5"/>
  <sheetViews>
    <sheetView zoomScalePageLayoutView="0" workbookViewId="0" topLeftCell="A1">
      <selection activeCell="B5" sqref="B5"/>
    </sheetView>
  </sheetViews>
  <sheetFormatPr defaultColWidth="9.00390625" defaultRowHeight="14.25"/>
  <cols>
    <col min="1" max="1" width="40.50390625" style="0" customWidth="1"/>
    <col min="2" max="2" width="40.375" style="0" customWidth="1"/>
  </cols>
  <sheetData>
    <row r="1" spans="1:2" ht="55.5" customHeight="1">
      <c r="A1" s="212" t="s">
        <v>24</v>
      </c>
      <c r="B1" s="212"/>
    </row>
    <row r="2" ht="40.5" customHeight="1">
      <c r="B2" s="157" t="s">
        <v>1515</v>
      </c>
    </row>
    <row r="3" spans="1:2" ht="57.75" customHeight="1">
      <c r="A3" s="158" t="s">
        <v>1516</v>
      </c>
      <c r="B3" s="158" t="s">
        <v>1541</v>
      </c>
    </row>
    <row r="4" spans="1:2" ht="57.75" customHeight="1">
      <c r="A4" s="173" t="s">
        <v>22</v>
      </c>
      <c r="B4" s="173">
        <v>49000</v>
      </c>
    </row>
    <row r="5" spans="1:2" ht="57.75" customHeight="1">
      <c r="A5" s="173" t="s">
        <v>23</v>
      </c>
      <c r="B5" s="173"/>
    </row>
  </sheetData>
  <sheetProtection/>
  <mergeCells count="1">
    <mergeCell ref="A1:B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Sky123.Org</cp:lastModifiedBy>
  <cp:lastPrinted>2021-01-19T06:28:25Z</cp:lastPrinted>
  <dcterms:created xsi:type="dcterms:W3CDTF">2006-02-14T13:15:00Z</dcterms:created>
  <dcterms:modified xsi:type="dcterms:W3CDTF">2022-04-13T05:47:45Z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